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filterPrivacy="1"/>
  <xr:revisionPtr revIDLastSave="0" documentId="8_{A5699A7A-379C-41D0-8698-D429605B7E5D}" xr6:coauthVersionLast="36" xr6:coauthVersionMax="36" xr10:uidLastSave="{00000000-0000-0000-0000-000000000000}"/>
  <bookViews>
    <workbookView xWindow="0" yWindow="0" windowWidth="22260" windowHeight="12645" xr2:uid="{00000000-000D-0000-FFFF-FFFF00000000}"/>
  </bookViews>
  <sheets>
    <sheet name="Einleitung" sheetId="5" r:id="rId1"/>
    <sheet name="Fahrtenrechner" sheetId="1" r:id="rId2"/>
    <sheet name="Homeofficerechner" sheetId="2" r:id="rId3"/>
    <sheet name="Knecht" sheetId="3" r:id="rId4"/>
    <sheet name="Material und Methoden" sheetId="6" state="hidden" r:id="rId5"/>
  </sheets>
  <definedNames>
    <definedName name="_xlnm.Print_Area" localSheetId="0">Einleitung!$A$1:$O$44</definedName>
    <definedName name="_xlnm.Print_Area" localSheetId="1">Fahrtenrechner!$A$1:$I$27</definedName>
    <definedName name="_xlnm.Print_Area" localSheetId="2">Homeofficerechner!$A$1:$G$60</definedName>
    <definedName name="_xlnm.Print_Area" localSheetId="3">Knecht!$A$1:$L$18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2" l="1"/>
  <c r="D6" i="2"/>
  <c r="G6" i="2" s="1"/>
  <c r="D7" i="2"/>
  <c r="D8" i="2"/>
  <c r="D4" i="2" l="1"/>
  <c r="G4" i="2" s="1"/>
  <c r="H4" i="2" s="1"/>
  <c r="H6" i="2"/>
  <c r="G7" i="2"/>
  <c r="H7" i="2" s="1"/>
  <c r="D10" i="2"/>
  <c r="G10" i="2" s="1"/>
  <c r="H10" i="2" s="1"/>
  <c r="D11" i="2"/>
  <c r="G11" i="2" s="1"/>
  <c r="H11" i="2" s="1"/>
  <c r="D12" i="2"/>
  <c r="G12" i="2" s="1"/>
  <c r="H12" i="2" s="1"/>
  <c r="D13" i="2"/>
  <c r="G13" i="2" s="1"/>
  <c r="H13" i="2" s="1"/>
  <c r="D14" i="2"/>
  <c r="G14" i="2" s="1"/>
  <c r="H14" i="2" s="1"/>
  <c r="D15" i="2"/>
  <c r="G15" i="2" s="1"/>
  <c r="H15" i="2" s="1"/>
  <c r="D16" i="2"/>
  <c r="G16" i="2" s="1"/>
  <c r="H16" i="2" s="1"/>
  <c r="G8" i="2"/>
  <c r="H8" i="2" s="1"/>
  <c r="D9" i="2"/>
  <c r="G9" i="2" s="1"/>
  <c r="H9" i="2" s="1"/>
  <c r="D17" i="2"/>
  <c r="G17" i="2" s="1"/>
  <c r="H17" i="2" s="1"/>
  <c r="D18" i="2"/>
  <c r="G18" i="2" s="1"/>
  <c r="H18" i="2" s="1"/>
  <c r="D19" i="2"/>
  <c r="G19" i="2" s="1"/>
  <c r="H19" i="2" s="1"/>
  <c r="D20" i="2"/>
  <c r="G20" i="2" s="1"/>
  <c r="H20" i="2" s="1"/>
  <c r="D21" i="2"/>
  <c r="G21" i="2" s="1"/>
  <c r="H21" i="2" s="1"/>
  <c r="D22" i="2"/>
  <c r="G22" i="2" s="1"/>
  <c r="H22" i="2" s="1"/>
  <c r="D23" i="2"/>
  <c r="G23" i="2" s="1"/>
  <c r="H23" i="2" s="1"/>
  <c r="D24" i="2"/>
  <c r="G24" i="2" s="1"/>
  <c r="H24" i="2" s="1"/>
  <c r="D25" i="2"/>
  <c r="G25" i="2" s="1"/>
  <c r="H25" i="2" s="1"/>
  <c r="D26" i="2"/>
  <c r="G26" i="2" s="1"/>
  <c r="H26" i="2" s="1"/>
  <c r="D27" i="2"/>
  <c r="G27" i="2" s="1"/>
  <c r="H27" i="2" s="1"/>
  <c r="D28" i="2"/>
  <c r="G28" i="2" s="1"/>
  <c r="H28" i="2" s="1"/>
  <c r="D29" i="2"/>
  <c r="G29" i="2" s="1"/>
  <c r="H29" i="2" s="1"/>
  <c r="D30" i="2"/>
  <c r="G30" i="2" s="1"/>
  <c r="H30" i="2" s="1"/>
  <c r="D31" i="2"/>
  <c r="G31" i="2" s="1"/>
  <c r="H31" i="2" s="1"/>
  <c r="D32" i="2"/>
  <c r="G32" i="2" s="1"/>
  <c r="H32" i="2" s="1"/>
  <c r="D33" i="2"/>
  <c r="G33" i="2" s="1"/>
  <c r="H33" i="2" s="1"/>
  <c r="D34" i="2"/>
  <c r="G34" i="2" s="1"/>
  <c r="H34" i="2" s="1"/>
  <c r="D35" i="2"/>
  <c r="G35" i="2" s="1"/>
  <c r="H35" i="2" s="1"/>
  <c r="D36" i="2"/>
  <c r="G36" i="2" s="1"/>
  <c r="H36" i="2" s="1"/>
  <c r="D37" i="2"/>
  <c r="G37" i="2" s="1"/>
  <c r="H37" i="2" s="1"/>
  <c r="D38" i="2"/>
  <c r="G38" i="2" s="1"/>
  <c r="H38" i="2" s="1"/>
  <c r="D39" i="2"/>
  <c r="G39" i="2" s="1"/>
  <c r="H39" i="2" s="1"/>
  <c r="D40" i="2"/>
  <c r="G40" i="2" s="1"/>
  <c r="H40" i="2" s="1"/>
  <c r="D41" i="2"/>
  <c r="G41" i="2" s="1"/>
  <c r="H41" i="2" s="1"/>
  <c r="D42" i="2"/>
  <c r="G42" i="2" s="1"/>
  <c r="H42" i="2" s="1"/>
  <c r="D43" i="2"/>
  <c r="G43" i="2" s="1"/>
  <c r="H43" i="2" s="1"/>
  <c r="D44" i="2"/>
  <c r="G44" i="2" s="1"/>
  <c r="H44" i="2" s="1"/>
  <c r="D45" i="2"/>
  <c r="G45" i="2" s="1"/>
  <c r="H45" i="2" s="1"/>
  <c r="D46" i="2"/>
  <c r="G46" i="2" s="1"/>
  <c r="H46" i="2" s="1"/>
  <c r="D47" i="2"/>
  <c r="G47" i="2" s="1"/>
  <c r="H47" i="2" s="1"/>
  <c r="D48" i="2"/>
  <c r="G48" i="2" s="1"/>
  <c r="H48" i="2" s="1"/>
  <c r="D49" i="2"/>
  <c r="G49" i="2" s="1"/>
  <c r="H49" i="2" s="1"/>
  <c r="D50" i="2"/>
  <c r="G50" i="2" s="1"/>
  <c r="H50" i="2" s="1"/>
  <c r="D51" i="2"/>
  <c r="G51" i="2" s="1"/>
  <c r="H51" i="2" s="1"/>
  <c r="D52" i="2"/>
  <c r="G52" i="2" s="1"/>
  <c r="H52" i="2" s="1"/>
  <c r="D53" i="2"/>
  <c r="G53" i="2" s="1"/>
  <c r="H53" i="2" s="1"/>
  <c r="J2" i="3"/>
  <c r="J8" i="3"/>
  <c r="K8" i="3" s="1"/>
  <c r="J11" i="3"/>
  <c r="K11" i="3"/>
  <c r="J12" i="3"/>
  <c r="K12" i="3"/>
  <c r="J13" i="3"/>
  <c r="K13" i="3"/>
  <c r="J14" i="3"/>
  <c r="K14" i="3"/>
  <c r="J15" i="3"/>
  <c r="K15" i="3"/>
  <c r="J16" i="3"/>
  <c r="K16" i="3"/>
  <c r="J17" i="3"/>
  <c r="K17" i="3"/>
  <c r="G5" i="2" l="1"/>
  <c r="H5" i="2" s="1"/>
  <c r="H8" i="1"/>
  <c r="H4" i="1"/>
  <c r="G54" i="2" l="1"/>
  <c r="H54" i="2"/>
  <c r="E10" i="3" l="1"/>
  <c r="J10" i="3" s="1"/>
  <c r="K10" i="3" s="1"/>
  <c r="E9" i="3"/>
  <c r="J9" i="3" s="1"/>
  <c r="K9" i="3" s="1"/>
  <c r="E7" i="3"/>
  <c r="J7" i="3" s="1"/>
  <c r="K7" i="3" s="1"/>
  <c r="E6" i="3"/>
  <c r="J6" i="3" s="1"/>
  <c r="K6" i="3" s="1"/>
  <c r="E5" i="3"/>
  <c r="J5" i="3" s="1"/>
  <c r="K5" i="3" s="1"/>
  <c r="E4" i="3"/>
  <c r="J4" i="3" s="1"/>
  <c r="K4" i="3" s="1"/>
  <c r="E3" i="3"/>
  <c r="J3" i="3" s="1"/>
  <c r="K3" i="3" s="1"/>
  <c r="E2" i="3"/>
  <c r="K2" i="3" s="1"/>
  <c r="H19" i="1"/>
  <c r="I19" i="1" s="1"/>
  <c r="H18" i="1"/>
  <c r="I18" i="1" s="1"/>
  <c r="H17" i="1"/>
  <c r="I17" i="1" s="1"/>
  <c r="H16" i="1"/>
  <c r="I16" i="1" s="1"/>
  <c r="H15" i="1"/>
  <c r="I15" i="1" s="1"/>
  <c r="H14" i="1"/>
  <c r="I14" i="1" s="1"/>
  <c r="H13" i="1"/>
  <c r="I13" i="1" s="1"/>
  <c r="I10" i="1"/>
  <c r="I8" i="1"/>
  <c r="H9" i="1" l="1"/>
  <c r="I9" i="1" s="1"/>
  <c r="H12" i="1"/>
  <c r="I12" i="1" s="1"/>
  <c r="H11" i="1"/>
  <c r="I11" i="1" s="1"/>
  <c r="I4" i="1"/>
  <c r="H6" i="1"/>
  <c r="I6" i="1" s="1"/>
  <c r="H5" i="1"/>
  <c r="I5" i="1" s="1"/>
  <c r="H7" i="1"/>
  <c r="I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F3" authorId="0" shapeId="0" xr:uid="{CE82281F-0834-4B9D-BBEC-BAC134C8151A}">
      <text>
        <r>
          <rPr>
            <b/>
            <sz val="9"/>
            <color indexed="81"/>
            <rFont val="Segoe UI"/>
            <family val="2"/>
          </rPr>
          <t>Autor:</t>
        </r>
        <r>
          <rPr>
            <sz val="9"/>
            <color indexed="81"/>
            <rFont val="Segoe UI"/>
            <family val="2"/>
          </rPr>
          <t xml:space="preserve">
Voreinstellung 1</t>
        </r>
      </text>
    </comment>
  </commentList>
</comments>
</file>

<file path=xl/sharedStrings.xml><?xml version="1.0" encoding="utf-8"?>
<sst xmlns="http://schemas.openxmlformats.org/spreadsheetml/2006/main" count="315" uniqueCount="126">
  <si>
    <t>Fahrrad</t>
  </si>
  <si>
    <t>Eisenbahn, Fernverkehr</t>
  </si>
  <si>
    <t>Linienbus Nahverkehr</t>
  </si>
  <si>
    <t>Straßen-, Stadt- und U-Bahn</t>
  </si>
  <si>
    <t>kWh/100km</t>
  </si>
  <si>
    <t>Einheit</t>
  </si>
  <si>
    <t>Strecke (Km)</t>
  </si>
  <si>
    <t>THG-Emissionen in Tonnen (t)</t>
  </si>
  <si>
    <t>Einheit Emissionsfaktor</t>
  </si>
  <si>
    <t>Eisenbahn Nahverkehr</t>
  </si>
  <si>
    <t>Mitarbeiter</t>
  </si>
  <si>
    <t>Nr.</t>
  </si>
  <si>
    <t>Linienbus Fernverkehr</t>
  </si>
  <si>
    <t>Flugreise Inland</t>
  </si>
  <si>
    <t>Jahr</t>
  </si>
  <si>
    <t>PKW (1,5 Personen/Pkw)</t>
  </si>
  <si>
    <t>Energy (=Fuel)</t>
  </si>
  <si>
    <t>Com_Energy</t>
  </si>
  <si>
    <t>Density</t>
  </si>
  <si>
    <t>Unit(Dens)</t>
  </si>
  <si>
    <t>HeatingVal</t>
  </si>
  <si>
    <t>Unit(HeatVal)</t>
  </si>
  <si>
    <t>CO2</t>
  </si>
  <si>
    <t>Unit(CO2)</t>
  </si>
  <si>
    <t>Comment</t>
  </si>
  <si>
    <t>petrol</t>
  </si>
  <si>
    <t/>
  </si>
  <si>
    <t>kg/L</t>
  </si>
  <si>
    <t>MJ/kg</t>
  </si>
  <si>
    <t>kg/kg fuel</t>
  </si>
  <si>
    <t>Source: IFEU</t>
  </si>
  <si>
    <t>petrol 2S</t>
  </si>
  <si>
    <t>2 stroke</t>
  </si>
  <si>
    <t>diesel</t>
  </si>
  <si>
    <t>biodiesel</t>
  </si>
  <si>
    <t>also: RME,FAME</t>
  </si>
  <si>
    <t>vegetable oil</t>
  </si>
  <si>
    <t>ethanol (bio)</t>
  </si>
  <si>
    <t>Ethanol (fossil)</t>
  </si>
  <si>
    <t>unspecified</t>
  </si>
  <si>
    <t>(expost ,mk)</t>
  </si>
  <si>
    <t>E85</t>
  </si>
  <si>
    <t>85% BioEthanol, 15% Petrol (% w.r.t.energy)</t>
  </si>
  <si>
    <t>methanol</t>
  </si>
  <si>
    <t>CNG</t>
  </si>
  <si>
    <t>(compressed) natural gas</t>
  </si>
  <si>
    <t>kg/Nm3</t>
  </si>
  <si>
    <t>biogas</t>
  </si>
  <si>
    <t>LPG</t>
  </si>
  <si>
    <t>liquified petroleum gas</t>
  </si>
  <si>
    <t>DME</t>
  </si>
  <si>
    <t>dimethyl ether / LPG like</t>
  </si>
  <si>
    <t>LNG</t>
  </si>
  <si>
    <t>liquified natural gas</t>
  </si>
  <si>
    <t>propan</t>
  </si>
  <si>
    <t>electricity</t>
  </si>
  <si>
    <t>MJ/kWh</t>
  </si>
  <si>
    <t>hydrogen</t>
  </si>
  <si>
    <t>kerosene</t>
  </si>
  <si>
    <t>Quelle: HBEFA 4.1 (2019)</t>
  </si>
  <si>
    <t>PKW Benzin (und 2-Takter)</t>
  </si>
  <si>
    <t>Land</t>
  </si>
  <si>
    <t>Fahrzeugkategorie</t>
  </si>
  <si>
    <t>Schadstoff</t>
  </si>
  <si>
    <t>Technologie</t>
  </si>
  <si>
    <t>Emissionsfaktor</t>
  </si>
  <si>
    <t>D</t>
  </si>
  <si>
    <t>PKW</t>
  </si>
  <si>
    <t>FC_MJ</t>
  </si>
  <si>
    <t>Benzin</t>
  </si>
  <si>
    <t>[MJ/FzKm]</t>
  </si>
  <si>
    <t>Diesel</t>
  </si>
  <si>
    <t>Elektrizität</t>
  </si>
  <si>
    <t>[MJ/Fz</t>
  </si>
  <si>
    <t>PKW Flüssiggas LPG</t>
  </si>
  <si>
    <t>PKW Gas CNG</t>
  </si>
  <si>
    <t>spez. Emissionsfaktor</t>
  </si>
  <si>
    <t>PKW Diesel mit Biodieselbeimischung</t>
  </si>
  <si>
    <t>PKW BEV - Ökostrom PV</t>
  </si>
  <si>
    <t>Pedelec - Ökostrom PV</t>
  </si>
  <si>
    <t>Wh/l</t>
  </si>
  <si>
    <t>Wh/kg</t>
  </si>
  <si>
    <t xml:space="preserve">kg CO2/l </t>
  </si>
  <si>
    <t xml:space="preserve">kg CO2/kg </t>
  </si>
  <si>
    <t>kg CO2/kWh</t>
  </si>
  <si>
    <t>kg/Pkm</t>
  </si>
  <si>
    <t>PKW BEV - Strommix Dt.</t>
  </si>
  <si>
    <t>Pedelec - Strommix Dt.</t>
  </si>
  <si>
    <t>Wegstrecke hin und zurück in Kilometern (km)</t>
  </si>
  <si>
    <t>THG-Emissionen in Kilogramm (kg)</t>
  </si>
  <si>
    <t>l/100Km</t>
  </si>
  <si>
    <t>kg/100km</t>
  </si>
  <si>
    <t>Emissionsfaktor g CO2äq/Wh  (BISKO)</t>
  </si>
  <si>
    <t>Verbrauchseinheit</t>
  </si>
  <si>
    <t xml:space="preserve"> - </t>
  </si>
  <si>
    <t>Spezifischer Emissionsfaktor</t>
  </si>
  <si>
    <t>Durchschnittsverbräuche laut HBEFA 4.19</t>
  </si>
  <si>
    <t>Durchschnittsverbräuche 
(laut HBEFA 4.19)</t>
  </si>
  <si>
    <t>Abschätzhilfe,wenn kein spezifischer Verbrauch bekannt ist.</t>
  </si>
  <si>
    <r>
      <rPr>
        <b/>
        <sz val="16"/>
        <color theme="1"/>
        <rFont val="Calibri"/>
        <family val="2"/>
        <scheme val="minor"/>
      </rPr>
      <t>CO</t>
    </r>
    <r>
      <rPr>
        <b/>
        <vertAlign val="subscript"/>
        <sz val="16"/>
        <color theme="1"/>
        <rFont val="Calibri"/>
        <family val="2"/>
        <scheme val="minor"/>
      </rPr>
      <t>2</t>
    </r>
    <r>
      <rPr>
        <b/>
        <sz val="16"/>
        <color theme="1"/>
        <rFont val="Calibri"/>
        <family val="2"/>
        <scheme val="minor"/>
      </rPr>
      <t xml:space="preserve">-FAHRTENRECHNER
</t>
    </r>
    <r>
      <rPr>
        <b/>
        <u/>
        <sz val="10"/>
        <color theme="1"/>
        <rFont val="Calibri"/>
        <family val="2"/>
        <scheme val="minor"/>
      </rPr>
      <t xml:space="preserve">
</t>
    </r>
    <r>
      <rPr>
        <u/>
        <sz val="11"/>
        <color theme="1"/>
        <rFont val="Calibri"/>
        <family val="2"/>
        <scheme val="minor"/>
      </rPr>
      <t>Anleitung:</t>
    </r>
    <r>
      <rPr>
        <sz val="11"/>
        <color theme="1"/>
        <rFont val="Calibri"/>
        <family val="2"/>
        <scheme val="minor"/>
      </rPr>
      <t xml:space="preserve">
Der CO</t>
    </r>
    <r>
      <rPr>
        <vertAlign val="subscript"/>
        <sz val="11"/>
        <color theme="1"/>
        <rFont val="Calibri"/>
        <family val="2"/>
        <scheme val="minor"/>
      </rPr>
      <t>2</t>
    </r>
    <r>
      <rPr>
        <sz val="11"/>
        <color theme="1"/>
        <rFont val="Calibri"/>
        <family val="2"/>
        <scheme val="minor"/>
      </rPr>
      <t>-Fahrtenrechner ermöglicht eine Abschätzung der CO</t>
    </r>
    <r>
      <rPr>
        <vertAlign val="subscript"/>
        <sz val="11"/>
        <color theme="1"/>
        <rFont val="Calibri"/>
        <family val="2"/>
        <scheme val="minor"/>
      </rPr>
      <t>2</t>
    </r>
    <r>
      <rPr>
        <sz val="11"/>
        <color theme="1"/>
        <rFont val="Calibri"/>
        <family val="2"/>
        <scheme val="minor"/>
      </rPr>
      <t xml:space="preserve">-Emissionen für eine Wegstrecke mit einem bestimmten Verkehrsmittel und den Vergleich mit Alternativen. 
Der Rechner kann für die Fahrt zur Arbeit oder Dienstreisen eingesetzt werden. Wegen geringer Praxisrelevanz wurden Reisebusse sonstige (Gruppenfahrten, Tagesfahrten) nicht mit berücksichtigt. 
Hinterlegt sind, soweit möglich und nicht anders gekennzeichnet, Emissionsfaktoren, die auch die Vorketten (Emissionen aus der Erzeugung, Aufbereitung und Transport, …) beinhalten.
&gt; Die grün hinterlegten Felder sind ausfüllbar.
&gt; Hinterlegte Durchschnittswerte beim Verbrauch können durch Ihren spezifischen Wert ersetzt werden. 
&gt; Hybrid-Fahrzeuge: bitte rechnen Sie jeweils die gefahrenen Kilometer Strom und Treibstoff einzeln und addieren danach die Emissionswerte.
&gt; Carsharing oder Mitfahrgelegenheiten: bitte bei entsprechendem PKW-Antrieb angeben.
</t>
    </r>
    <r>
      <rPr>
        <u/>
        <sz val="11"/>
        <color theme="1"/>
        <rFont val="Calibri"/>
        <family val="2"/>
        <scheme val="minor"/>
      </rPr>
      <t xml:space="preserve">
Hinweis zur Nutzung:
</t>
    </r>
    <r>
      <rPr>
        <sz val="11"/>
        <color theme="1"/>
        <rFont val="Calibri"/>
        <family val="2"/>
        <scheme val="minor"/>
      </rPr>
      <t>Dieses Excel-Tool wurde mit Excel 2019 erstellt. Wenn es bei älteren Versionen (2010 und älter) zu Problemen mit Funktionen und der Darstellung kommt, kontaktieren Sie uns bitte.</t>
    </r>
    <r>
      <rPr>
        <b/>
        <sz val="10"/>
        <color theme="1"/>
        <rFont val="Calibri"/>
        <family val="2"/>
        <scheme val="minor"/>
      </rPr>
      <t xml:space="preserve">
</t>
    </r>
  </si>
  <si>
    <r>
      <t>kg CO</t>
    </r>
    <r>
      <rPr>
        <vertAlign val="subscript"/>
        <sz val="11"/>
        <color theme="1"/>
        <rFont val="Calibri"/>
        <family val="2"/>
        <scheme val="minor"/>
      </rPr>
      <t>2</t>
    </r>
    <r>
      <rPr>
        <sz val="11"/>
        <color theme="1"/>
        <rFont val="Calibri"/>
        <family val="2"/>
        <scheme val="minor"/>
      </rPr>
      <t xml:space="preserve">/l </t>
    </r>
  </si>
  <si>
    <r>
      <t>kg CO</t>
    </r>
    <r>
      <rPr>
        <vertAlign val="subscript"/>
        <sz val="11"/>
        <color theme="1"/>
        <rFont val="Calibri"/>
        <family val="2"/>
        <scheme val="minor"/>
      </rPr>
      <t>2</t>
    </r>
    <r>
      <rPr>
        <sz val="11"/>
        <color theme="1"/>
        <rFont val="Calibri"/>
        <family val="2"/>
        <scheme val="minor"/>
      </rPr>
      <t xml:space="preserve">/kg </t>
    </r>
  </si>
  <si>
    <r>
      <t>kg CO</t>
    </r>
    <r>
      <rPr>
        <vertAlign val="subscript"/>
        <sz val="11"/>
        <color theme="1"/>
        <rFont val="Calibri"/>
        <family val="2"/>
        <scheme val="minor"/>
      </rPr>
      <t>2</t>
    </r>
    <r>
      <rPr>
        <sz val="11"/>
        <color theme="1"/>
        <rFont val="Calibri"/>
        <family val="2"/>
        <scheme val="minor"/>
      </rPr>
      <t>/kWh</t>
    </r>
  </si>
  <si>
    <t>Verbrauch (Quelle: HBEFA 4.1 (2019))</t>
  </si>
  <si>
    <t>Erläuterung und Datenquelle</t>
  </si>
  <si>
    <t>WENNFEHLER(((INDEX(Knecht!$B$2:$B$17;(VERGLEICH(C62;Knecht!$A$2:$A$17;0)))));"")</t>
  </si>
  <si>
    <t>2018, mit Vorketten (IFEU im KSP)</t>
  </si>
  <si>
    <t>2018, mit Vorketten (GEMIS 4.94 im KSP)</t>
  </si>
  <si>
    <t>2019, inkl. Emissionen aus Bereitstellung und Umwandlung der Energieträger (TREMOD)</t>
  </si>
  <si>
    <t>Homeoffice- bzw. Fahrtage</t>
  </si>
  <si>
    <r>
      <rPr>
        <b/>
        <sz val="16"/>
        <color theme="1"/>
        <rFont val="Calibri"/>
        <family val="2"/>
        <scheme val="minor"/>
      </rPr>
      <t>CO</t>
    </r>
    <r>
      <rPr>
        <b/>
        <vertAlign val="subscript"/>
        <sz val="16"/>
        <color theme="1"/>
        <rFont val="Calibri"/>
        <family val="2"/>
        <scheme val="minor"/>
      </rPr>
      <t>2</t>
    </r>
    <r>
      <rPr>
        <b/>
        <sz val="16"/>
        <color theme="1"/>
        <rFont val="Calibri"/>
        <family val="2"/>
        <scheme val="minor"/>
      </rPr>
      <t xml:space="preserve">-HOMEOFFICERECHNER </t>
    </r>
    <r>
      <rPr>
        <b/>
        <sz val="10"/>
        <color theme="1"/>
        <rFont val="Calibri"/>
        <family val="2"/>
        <scheme val="minor"/>
      </rPr>
      <t xml:space="preserve">
</t>
    </r>
    <r>
      <rPr>
        <u/>
        <sz val="11"/>
        <color theme="1"/>
        <rFont val="Calibri"/>
        <family val="2"/>
        <scheme val="minor"/>
      </rPr>
      <t>Anleitung:</t>
    </r>
    <r>
      <rPr>
        <sz val="11"/>
        <color theme="1"/>
        <rFont val="Calibri"/>
        <family val="2"/>
        <scheme val="minor"/>
      </rPr>
      <t xml:space="preserve">
Der CO</t>
    </r>
    <r>
      <rPr>
        <vertAlign val="subscript"/>
        <sz val="11"/>
        <color theme="1"/>
        <rFont val="Calibri"/>
        <family val="2"/>
        <scheme val="minor"/>
      </rPr>
      <t>2</t>
    </r>
    <r>
      <rPr>
        <sz val="11"/>
        <color theme="1"/>
        <rFont val="Calibri"/>
        <family val="2"/>
        <scheme val="minor"/>
      </rPr>
      <t>-Homeofficerechner ermöglicht Kommunen und Unternehmen eine Abschätzung der CO</t>
    </r>
    <r>
      <rPr>
        <vertAlign val="subscript"/>
        <sz val="11"/>
        <color theme="1"/>
        <rFont val="Calibri"/>
        <family val="2"/>
        <scheme val="minor"/>
      </rPr>
      <t>2</t>
    </r>
    <r>
      <rPr>
        <sz val="11"/>
        <color theme="1"/>
        <rFont val="Calibri"/>
        <family val="2"/>
        <scheme val="minor"/>
      </rPr>
      <t xml:space="preserve">-Emissionen, die ihre Mitarbeiter
einsparen, wenn sie durch ein oder mehrere Tage Homeoffice nicht ins Büro/zur Arbeitsstelle pendeln. Umgekehrt können auch die Emissionen
berechnet werden, die durch die Fahrten zur Arbeitsstätte und nach Hause entstehen. Hinterlegt sind Emissionsfaktoren, die die Vorketten
(Emissionen aus Gewinnung, Aufbereitung und Transport, …) beinhalten.
&gt; Die grün hinterlegten Felder sind ausfüllbar.
&gt; Das Verkehrsmittel kann über das Dropdown-Menü ausgewählt werden. Bei einigen Verkehrsmitteln und Antriebsarten wird automatisch ein Durchschnittsverbrauch pro 100 km ausgegeben. 
&gt; Hinterlegte Durchschnittswerte beim Verbrauch pro 100 km können durch Ihren spezifischen Wert ersetzt werden. Die Verbräuche sind wie folgt einzutragen:
   l/100km -&gt; Pkw Benzin/Diesel
   kg/100 km -&gt; Pkw Gas
   kWh/100 km -&gt; Pkw BEV (Batterieelektrische Vehikel = Elektroutos) &amp; Pedelecs
&gt; Hybrid-Fahrzeuge: bitte rechnen Sie jeweils die gefahrenen Kilometer Strom und Treibstoff einzeln und addieren danach die Emissionswerte.
&gt; Carsharing oder Mitfahrgelegenheiten: bitte bei entsprechendem PKW-Antrieb angeben.
Die jährlichen THG-Emissionen berechnen sich aus 44 Wochen á 5 Arbeitstagen (220 Arbeitstage gesamt)
</t>
    </r>
    <r>
      <rPr>
        <u/>
        <sz val="11"/>
        <color theme="1"/>
        <rFont val="Calibri"/>
        <family val="2"/>
        <scheme val="minor"/>
      </rPr>
      <t>Hinweis zur Nutzung</t>
    </r>
    <r>
      <rPr>
        <sz val="11"/>
        <color theme="1"/>
        <rFont val="Calibri"/>
        <family val="2"/>
        <scheme val="minor"/>
      </rPr>
      <t xml:space="preserve">:
Dieses Excel-Tool wurde mit Excel 2019 erstellt. Bei älteren Versionen (2010 und älter) kann es zu Problemen mit Funktionen und der Darstellung kommen. 
In diesem Fall kontaktieren Sie uns gerne.
</t>
    </r>
  </si>
  <si>
    <t>Abschätzhilfe, wenn kein spezifischer Verbrauch bekannt ist:</t>
  </si>
  <si>
    <r>
      <rPr>
        <b/>
        <sz val="28"/>
        <color theme="0"/>
        <rFont val="Calibri"/>
        <family val="2"/>
        <scheme val="minor"/>
      </rPr>
      <t>CO</t>
    </r>
    <r>
      <rPr>
        <b/>
        <vertAlign val="subscript"/>
        <sz val="28"/>
        <color theme="0"/>
        <rFont val="Calibri"/>
        <family val="2"/>
        <scheme val="minor"/>
      </rPr>
      <t>2</t>
    </r>
    <r>
      <rPr>
        <b/>
        <sz val="28"/>
        <color theme="0"/>
        <rFont val="Calibri"/>
        <family val="2"/>
        <scheme val="minor"/>
      </rPr>
      <t>-Fahrten- &amp; Homeofficerechner</t>
    </r>
    <r>
      <rPr>
        <sz val="28"/>
        <color theme="0"/>
        <rFont val="Calibri"/>
        <family val="2"/>
        <scheme val="minor"/>
      </rPr>
      <t xml:space="preserve">  </t>
    </r>
    <r>
      <rPr>
        <b/>
        <sz val="28"/>
        <color theme="0"/>
        <rFont val="Calibri"/>
        <family val="2"/>
        <scheme val="minor"/>
      </rPr>
      <t>Version 1.1</t>
    </r>
  </si>
  <si>
    <r>
      <t>THG-Emissionen in Kilogramm 
(kg CO</t>
    </r>
    <r>
      <rPr>
        <b/>
        <vertAlign val="subscript"/>
        <sz val="11"/>
        <color theme="0"/>
        <rFont val="Calibri"/>
        <family val="2"/>
        <scheme val="minor"/>
      </rPr>
      <t>2Äq</t>
    </r>
    <r>
      <rPr>
        <b/>
        <sz val="11"/>
        <color theme="0"/>
        <rFont val="Calibri"/>
        <family val="2"/>
        <scheme val="minor"/>
      </rPr>
      <t>)</t>
    </r>
  </si>
  <si>
    <r>
      <t>THG-Emissionen in Tonnen 
(t CO</t>
    </r>
    <r>
      <rPr>
        <b/>
        <vertAlign val="subscript"/>
        <sz val="11"/>
        <color theme="0"/>
        <rFont val="Calibri"/>
        <family val="2"/>
        <scheme val="minor"/>
      </rPr>
      <t>2Äq</t>
    </r>
    <r>
      <rPr>
        <b/>
        <sz val="11"/>
        <color theme="0"/>
        <rFont val="Calibri"/>
        <family val="2"/>
        <scheme val="minor"/>
      </rPr>
      <t>)</t>
    </r>
  </si>
  <si>
    <r>
      <t>THG-Emissionen in Kilogramm 
(kg CO</t>
    </r>
    <r>
      <rPr>
        <b/>
        <vertAlign val="subscript"/>
        <sz val="11"/>
        <color theme="0"/>
        <rFont val="Calibri"/>
        <family val="2"/>
        <scheme val="minor"/>
      </rPr>
      <t>2Äq</t>
    </r>
    <r>
      <rPr>
        <b/>
        <sz val="11"/>
        <color theme="0"/>
        <rFont val="Calibri"/>
        <family val="2"/>
        <scheme val="minor"/>
      </rPr>
      <t>) pro Woche</t>
    </r>
  </si>
  <si>
    <r>
      <t>THG-Emissionen in Kilogramm 
(kg CO</t>
    </r>
    <r>
      <rPr>
        <b/>
        <vertAlign val="subscript"/>
        <sz val="11"/>
        <color theme="0"/>
        <rFont val="Calibri"/>
        <family val="2"/>
        <scheme val="minor"/>
      </rPr>
      <t>2Äq</t>
    </r>
    <r>
      <rPr>
        <b/>
        <sz val="11"/>
        <color theme="0"/>
        <rFont val="Calibri"/>
        <family val="2"/>
        <scheme val="minor"/>
      </rPr>
      <t>) pro Jahr</t>
    </r>
  </si>
  <si>
    <r>
      <t>Gesamtemissionen an Treibhausgasen (in kg CO</t>
    </r>
    <r>
      <rPr>
        <b/>
        <vertAlign val="subscript"/>
        <sz val="11"/>
        <color theme="0"/>
        <rFont val="Calibri"/>
        <family val="2"/>
        <scheme val="minor"/>
      </rPr>
      <t>2Äq</t>
    </r>
    <r>
      <rPr>
        <b/>
        <sz val="11"/>
        <color theme="0"/>
        <rFont val="Calibri"/>
        <family val="2"/>
        <scheme val="minor"/>
      </rPr>
      <t>)</t>
    </r>
  </si>
  <si>
    <t>Umrechnungs-
faktor aus AGEB Energieeinheiten-Umrechner</t>
  </si>
  <si>
    <t>Einheit Emissions-faktor</t>
  </si>
  <si>
    <r>
      <rPr>
        <b/>
        <u/>
        <sz val="11"/>
        <rFont val="Calibri"/>
        <family val="2"/>
        <scheme val="minor"/>
      </rPr>
      <t xml:space="preserve">Einführung:
</t>
    </r>
    <r>
      <rPr>
        <sz val="11"/>
        <rFont val="Calibri"/>
        <family val="2"/>
        <scheme val="minor"/>
      </rPr>
      <t>Nachhaltigkeit in der eigenen Verwaltung wird in vielen Kommunen immer wichtiger. So kann der kommunale Fuhrpark auf alternative Antriebe umgestellt oder bei Dienstreisen eine Priorisierung der möglichen Verkehrsmittel hinsichtlich der Klimaaspekte vorgenommen werden. Die gesunkenen CO</t>
    </r>
    <r>
      <rPr>
        <vertAlign val="subscript"/>
        <sz val="11"/>
        <rFont val="Calibri"/>
        <family val="2"/>
        <scheme val="minor"/>
      </rPr>
      <t>2</t>
    </r>
    <r>
      <rPr>
        <sz val="11"/>
        <rFont val="Calibri"/>
        <family val="2"/>
        <scheme val="minor"/>
      </rPr>
      <t>-Emissionen während der Lockdown-Phasen in der Corona-Pandemie haben gezeigt, dass auch der tägliche Weg zur Arbeit einen Beitrag liefert. Kommunen und Ihre Mitarbeiter können den eigenen CO</t>
    </r>
    <r>
      <rPr>
        <vertAlign val="subscript"/>
        <sz val="11"/>
        <rFont val="Calibri"/>
        <family val="2"/>
        <scheme val="minor"/>
      </rPr>
      <t>2</t>
    </r>
    <r>
      <rPr>
        <sz val="11"/>
        <rFont val="Calibri"/>
        <family val="2"/>
        <scheme val="minor"/>
      </rPr>
      <t xml:space="preserve">-Fussabdruck dadurch verbessern, dass die Mitarbeiter mit ein bis zwei Tagen Homeoffice weniger Treibhausgase durch Pendlerfahrten verursachen. Laut einer Studie, an der das Potsdamer Institut für Klimafolgenforschung beteiligt war, gingen die Emissionen im Verkehrssektor durch Homeoffice und Kurzarbeit im 1. Halbjahr 2020 weltweit um 40 Prozent zurück. 
</t>
    </r>
    <r>
      <rPr>
        <b/>
        <u/>
        <sz val="11"/>
        <rFont val="Calibri"/>
        <family val="2"/>
        <scheme val="minor"/>
      </rPr>
      <t>Verwendung:</t>
    </r>
    <r>
      <rPr>
        <sz val="11"/>
        <rFont val="Calibri"/>
        <family val="2"/>
        <scheme val="minor"/>
      </rPr>
      <t xml:space="preserve">
Der </t>
    </r>
    <r>
      <rPr>
        <b/>
        <sz val="11"/>
        <rFont val="Calibri"/>
        <family val="2"/>
        <scheme val="minor"/>
      </rPr>
      <t>CO</t>
    </r>
    <r>
      <rPr>
        <b/>
        <vertAlign val="subscript"/>
        <sz val="11"/>
        <rFont val="Calibri"/>
        <family val="2"/>
        <scheme val="minor"/>
      </rPr>
      <t>2</t>
    </r>
    <r>
      <rPr>
        <b/>
        <sz val="11"/>
        <rFont val="Calibri"/>
        <family val="2"/>
        <scheme val="minor"/>
      </rPr>
      <t>-Fahrtenrechner</t>
    </r>
    <r>
      <rPr>
        <sz val="11"/>
        <rFont val="Calibri"/>
        <family val="2"/>
        <scheme val="minor"/>
      </rPr>
      <t xml:space="preserve"> zeigt die Treibhausgasemissionen für Einzelfahrten auf und ermöglicht einen Verkehrsmittelvergleich für Dienstreisen.
Der </t>
    </r>
    <r>
      <rPr>
        <b/>
        <sz val="11"/>
        <rFont val="Calibri"/>
        <family val="2"/>
        <scheme val="minor"/>
      </rPr>
      <t>CO</t>
    </r>
    <r>
      <rPr>
        <b/>
        <vertAlign val="subscript"/>
        <sz val="11"/>
        <rFont val="Calibri"/>
        <family val="2"/>
        <scheme val="minor"/>
      </rPr>
      <t>2</t>
    </r>
    <r>
      <rPr>
        <b/>
        <sz val="11"/>
        <rFont val="Calibri"/>
        <family val="2"/>
        <scheme val="minor"/>
      </rPr>
      <t>-Homeofficerechner</t>
    </r>
    <r>
      <rPr>
        <sz val="11"/>
        <rFont val="Calibri"/>
        <family val="2"/>
        <scheme val="minor"/>
      </rPr>
      <t xml:space="preserve"> zeigt die Treibhausgasemissionen, die durch Inanspruchnahme von Homeoffice eingespart werden können oder die die Pendlerfahrten der Mitarbeiter zur Arbeitsstätte und zurück verursachen.
Hinterlegt sind, soweit möglich, Emissionsfaktoren, die auch die Vorketten (Emissionen aus der Erzeugung, Aufbereitung und Transport, …) beinhalten. Betrachtet werden bei den Pkws verschiedene Antriebsarten von fossil über Gas bis rein batterieelektrische Vehikel (BEV), sowie der öffentliche Nah- und Fernverkehr und Flugreisen.
Im Feld „Bemerkungen“ können Anmerkungen zur jeweiligen Position gemacht und das Tabellenblatt ausgedruckt werden.
Passwort um den Blattschutz aufzuheben: Energie
</t>
    </r>
    <r>
      <rPr>
        <b/>
        <u/>
        <sz val="11"/>
        <rFont val="Calibri"/>
        <family val="2"/>
        <scheme val="minor"/>
      </rPr>
      <t xml:space="preserve">
Datenquellen und Methoden:
</t>
    </r>
    <r>
      <rPr>
        <sz val="11"/>
        <rFont val="Calibri"/>
        <family val="2"/>
        <scheme val="minor"/>
      </rPr>
      <t xml:space="preserve">Die Emissionsfaktoren entsprechen denen, die in der Software Klimaschutz-Planer zur Bilanzierung der kommunalen Treibhausgeasemissionen verwendet werden. Diese enthalten auch die Treibhausgasäquivalente der Vorketten und stammen von ifeu, Gemis 4.94 und Tremod 6.14 und fussen damit auf Daten des Umweltbundesamtes. Die Umrechnung auf die Energiedichten erfolgte mit dem Energieeinheitenumrechner Version 1.0.0.7 der agreement Werbeagentur GmbH und Arbeitsgemeinschaft Energiebilanzen e.V. Die Durchschnittsverbräuche sind dem Handbuch für Emissionsfaktoren des Straßenverkehrs (HBEFA 4.1 2019) entnommen.
</t>
    </r>
    <r>
      <rPr>
        <b/>
        <u/>
        <sz val="11"/>
        <rFont val="Calibri"/>
        <family val="2"/>
        <scheme val="minor"/>
      </rPr>
      <t xml:space="preserve">
Nutzungshinweise:
</t>
    </r>
    <r>
      <rPr>
        <sz val="11"/>
        <rFont val="Calibri"/>
        <family val="2"/>
        <scheme val="minor"/>
      </rPr>
      <t xml:space="preserve">Dieses Excel-Tool wurde mit Excel 2019 erstellt. Bei älteren Versionen (2010 und älter) kann es zu Problemen mit Funktionen und der Darstellung kommen. In diesem Fall kontaktieren Sie uns gerne.
</t>
    </r>
    <r>
      <rPr>
        <b/>
        <u/>
        <sz val="11"/>
        <rFont val="Calibri"/>
        <family val="2"/>
        <scheme val="minor"/>
      </rPr>
      <t xml:space="preserve">
</t>
    </r>
    <r>
      <rPr>
        <b/>
        <sz val="11"/>
        <rFont val="Calibri"/>
        <family val="2"/>
        <scheme val="minor"/>
      </rPr>
      <t>CO</t>
    </r>
    <r>
      <rPr>
        <b/>
        <vertAlign val="subscript"/>
        <sz val="11"/>
        <rFont val="Calibri"/>
        <family val="2"/>
        <scheme val="minor"/>
      </rPr>
      <t>2</t>
    </r>
    <r>
      <rPr>
        <b/>
        <sz val="11"/>
        <rFont val="Calibri"/>
        <family val="2"/>
        <scheme val="minor"/>
      </rPr>
      <t>-Fahrtenrechner und CO</t>
    </r>
    <r>
      <rPr>
        <b/>
        <vertAlign val="subscript"/>
        <sz val="11"/>
        <rFont val="Calibri"/>
        <family val="2"/>
        <scheme val="minor"/>
      </rPr>
      <t>2</t>
    </r>
    <r>
      <rPr>
        <b/>
        <sz val="11"/>
        <rFont val="Calibri"/>
        <family val="2"/>
        <scheme val="minor"/>
      </rPr>
      <t>-Homeofficerechner von Energieagentur Rheinland-Pfalz GmbH ist lizenziert unter einer Creative Commons Namensnennung 4.0 International Lizenz.</t>
    </r>
    <r>
      <rPr>
        <sz val="11"/>
        <rFont val="Calibri"/>
        <family val="2"/>
        <scheme val="minor"/>
      </rPr>
      <t xml:space="preserve">
Was ist Creative Commons?
https://creativecommons.org/licenses/?lang=de 
Einfache Beschreibung in deutsch:
https://creativecommons.org/licenses/by/4.0/deed.de 
Lizenzbedingungen in deutscher Sprache:
https://creativecommons.org/licenses/by/4.0/legalcode.de 
kontaktieren Sie uns gerne.
EARLP 30.03.2021, Version 1.1
Änderungen zu Version 1.0: Berechnung der jährlichen CO</t>
    </r>
    <r>
      <rPr>
        <vertAlign val="subscript"/>
        <sz val="11"/>
        <rFont val="Calibri"/>
        <family val="2"/>
        <scheme val="minor"/>
      </rPr>
      <t>2</t>
    </r>
    <r>
      <rPr>
        <sz val="11"/>
        <rFont val="Calibri"/>
        <family val="2"/>
        <scheme val="minor"/>
      </rPr>
      <t>-Äquivalente beim Homeofficerechner.</t>
    </r>
  </si>
  <si>
    <t>Verbrauch 
(Durchschnittswert durchspezifischen Wert ersetzbar)</t>
  </si>
  <si>
    <t>Verkehrsmittel 
(Auswahl über Dropdown)</t>
  </si>
  <si>
    <t>Verbrauch 
 nur Pkw &amp; Pedelecs (in l/100km, kg/100 km bzw. kWh/100 km)</t>
  </si>
  <si>
    <t>Formel zum automatischen Ausfüllen von Vorgabeverbräuchen (Pkw Diesel, Benzin, BEV):</t>
  </si>
  <si>
    <t>(wird bei manueller Eingabe gelöscht)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</si>
</sst>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
    <numFmt numFmtId="165" formatCode="0.0000000"/>
    <numFmt numFmtId="166" formatCode="0.00000"/>
    <numFmt numFmtId="167" formatCode="0.0000"/>
  </numFmts>
  <fonts count="27" x14ac:knownFonts="1">
    <font>
      <sz val="11"/>
      <color theme="1"/>
      <name val="Calibri"/>
      <family val="2"/>
      <scheme val="minor"/>
    </font>
    <font>
      <sz val="9"/>
      <color indexed="81"/>
      <name val="Segoe UI"/>
      <family val="2"/>
    </font>
    <font>
      <b/>
      <sz val="9"/>
      <color indexed="81"/>
      <name val="Segoe UI"/>
      <family val="2"/>
    </font>
    <font>
      <b/>
      <sz val="10"/>
      <color theme="1"/>
      <name val="Calibri"/>
      <family val="2"/>
      <scheme val="minor"/>
    </font>
    <font>
      <b/>
      <u/>
      <sz val="10"/>
      <color theme="1"/>
      <name val="Calibri"/>
      <family val="2"/>
      <scheme val="minor"/>
    </font>
    <font>
      <sz val="10"/>
      <color theme="1"/>
      <name val="Calibri"/>
      <family val="2"/>
      <scheme val="minor"/>
    </font>
    <font>
      <sz val="11"/>
      <color theme="1"/>
      <name val="Calibri"/>
      <family val="2"/>
      <scheme val="minor"/>
    </font>
    <font>
      <sz val="10"/>
      <color indexed="8"/>
      <name val="Arial"/>
      <family val="2"/>
    </font>
    <font>
      <sz val="11"/>
      <color indexed="8"/>
      <name val="Arial"/>
      <family val="2"/>
    </font>
    <font>
      <b/>
      <sz val="9"/>
      <color rgb="FF000000"/>
      <name val="Arial"/>
      <family val="2"/>
    </font>
    <font>
      <sz val="8"/>
      <color rgb="FF000000"/>
      <name val="Arial"/>
      <family val="2"/>
    </font>
    <font>
      <b/>
      <sz val="11"/>
      <color theme="1"/>
      <name val="Calibri"/>
      <family val="2"/>
      <scheme val="minor"/>
    </font>
    <font>
      <sz val="11"/>
      <name val="Calibri"/>
      <family val="2"/>
      <scheme val="minor"/>
    </font>
    <font>
      <b/>
      <u/>
      <sz val="11"/>
      <name val="Calibri"/>
      <family val="2"/>
      <scheme val="minor"/>
    </font>
    <font>
      <b/>
      <sz val="11"/>
      <name val="Calibri"/>
      <family val="2"/>
      <scheme val="minor"/>
    </font>
    <font>
      <b/>
      <sz val="16"/>
      <color theme="1"/>
      <name val="Calibri"/>
      <family val="2"/>
      <scheme val="minor"/>
    </font>
    <font>
      <u/>
      <sz val="11"/>
      <color theme="1"/>
      <name val="Calibri"/>
      <family val="2"/>
      <scheme val="minor"/>
    </font>
    <font>
      <vertAlign val="subscript"/>
      <sz val="11"/>
      <name val="Calibri"/>
      <family val="2"/>
      <scheme val="minor"/>
    </font>
    <font>
      <b/>
      <vertAlign val="subscript"/>
      <sz val="11"/>
      <name val="Calibri"/>
      <family val="2"/>
      <scheme val="minor"/>
    </font>
    <font>
      <b/>
      <vertAlign val="subscript"/>
      <sz val="16"/>
      <color theme="1"/>
      <name val="Calibri"/>
      <family val="2"/>
      <scheme val="minor"/>
    </font>
    <font>
      <vertAlign val="subscript"/>
      <sz val="11"/>
      <color theme="1"/>
      <name val="Calibri"/>
      <family val="2"/>
      <scheme val="minor"/>
    </font>
    <font>
      <b/>
      <sz val="11"/>
      <color theme="0"/>
      <name val="Calibri"/>
      <family val="2"/>
      <scheme val="minor"/>
    </font>
    <font>
      <sz val="11"/>
      <color theme="0"/>
      <name val="Calibri"/>
      <family val="2"/>
      <scheme val="minor"/>
    </font>
    <font>
      <sz val="28"/>
      <color theme="0"/>
      <name val="Calibri"/>
      <family val="2"/>
      <scheme val="minor"/>
    </font>
    <font>
      <b/>
      <sz val="28"/>
      <color theme="0"/>
      <name val="Calibri"/>
      <family val="2"/>
      <scheme val="minor"/>
    </font>
    <font>
      <b/>
      <vertAlign val="subscript"/>
      <sz val="28"/>
      <color theme="0"/>
      <name val="Calibri"/>
      <family val="2"/>
      <scheme val="minor"/>
    </font>
    <font>
      <b/>
      <vertAlign val="subscript"/>
      <sz val="11"/>
      <color theme="0"/>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indexed="22"/>
        <bgColor indexed="0"/>
      </patternFill>
    </fill>
    <fill>
      <patternFill patternType="solid">
        <fgColor rgb="FF92D050"/>
        <bgColor indexed="64"/>
      </patternFill>
    </fill>
    <fill>
      <patternFill patternType="solid">
        <fgColor rgb="FFD6D6D6"/>
        <bgColor indexed="64"/>
      </patternFill>
    </fill>
    <fill>
      <patternFill patternType="solid">
        <fgColor theme="0"/>
        <bgColor indexed="64"/>
      </patternFill>
    </fill>
    <fill>
      <patternFill patternType="solid">
        <fgColor rgb="FF006CA6"/>
        <bgColor indexed="64"/>
      </patternFill>
    </fill>
    <fill>
      <patternFill patternType="solid">
        <fgColor rgb="FFD3E088"/>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medium">
        <color rgb="FFD6D6D6"/>
      </left>
      <right style="medium">
        <color rgb="FFD6D6D6"/>
      </right>
      <top style="medium">
        <color rgb="FFD6D6D6"/>
      </top>
      <bottom style="medium">
        <color rgb="FFD6D6D6"/>
      </bottom>
      <diagonal/>
    </border>
    <border>
      <left style="thin">
        <color indexed="64"/>
      </left>
      <right style="thin">
        <color indexed="64"/>
      </right>
      <top/>
      <bottom/>
      <diagonal/>
    </border>
    <border>
      <left style="thick">
        <color rgb="FF006CA6"/>
      </left>
      <right/>
      <top style="thick">
        <color rgb="FF006CA6"/>
      </top>
      <bottom style="thick">
        <color rgb="FF006CA6"/>
      </bottom>
      <diagonal/>
    </border>
    <border>
      <left/>
      <right/>
      <top style="thick">
        <color rgb="FF006CA6"/>
      </top>
      <bottom style="thick">
        <color rgb="FF006CA6"/>
      </bottom>
      <diagonal/>
    </border>
    <border>
      <left/>
      <right style="thick">
        <color rgb="FF006CA6"/>
      </right>
      <top style="thick">
        <color rgb="FF006CA6"/>
      </top>
      <bottom style="thick">
        <color rgb="FF006CA6"/>
      </bottom>
      <diagonal/>
    </border>
    <border>
      <left style="thin">
        <color indexed="64"/>
      </left>
      <right/>
      <top style="thin">
        <color indexed="64"/>
      </top>
      <bottom style="thin">
        <color indexed="64"/>
      </bottom>
      <diagonal/>
    </border>
    <border>
      <left style="medium">
        <color rgb="FF006CA6"/>
      </left>
      <right style="medium">
        <color rgb="FF006CA6"/>
      </right>
      <top style="medium">
        <color rgb="FF006CA6"/>
      </top>
      <bottom style="medium">
        <color rgb="FF006CA6"/>
      </bottom>
      <diagonal/>
    </border>
    <border>
      <left style="thin">
        <color indexed="64"/>
      </left>
      <right style="thin">
        <color indexed="64"/>
      </right>
      <top style="thin">
        <color indexed="64"/>
      </top>
      <bottom/>
      <diagonal/>
    </border>
    <border>
      <left style="medium">
        <color rgb="FF006CA6"/>
      </left>
      <right/>
      <top style="medium">
        <color rgb="FF006CA6"/>
      </top>
      <bottom style="medium">
        <color rgb="FF006CA6"/>
      </bottom>
      <diagonal/>
    </border>
    <border>
      <left/>
      <right/>
      <top style="medium">
        <color rgb="FF006CA6"/>
      </top>
      <bottom style="medium">
        <color rgb="FF006CA6"/>
      </bottom>
      <diagonal/>
    </border>
    <border>
      <left style="medium">
        <color rgb="FF006CA6"/>
      </left>
      <right style="medium">
        <color rgb="FF006CA6"/>
      </right>
      <top style="medium">
        <color rgb="FF006CA6"/>
      </top>
      <bottom style="thin">
        <color indexed="64"/>
      </bottom>
      <diagonal/>
    </border>
    <border>
      <left style="medium">
        <color rgb="FF006CA6"/>
      </left>
      <right style="medium">
        <color rgb="FF006CA6"/>
      </right>
      <top style="thin">
        <color indexed="64"/>
      </top>
      <bottom style="thin">
        <color indexed="64"/>
      </bottom>
      <diagonal/>
    </border>
    <border>
      <left style="medium">
        <color rgb="FF006CA6"/>
      </left>
      <right style="medium">
        <color rgb="FF006CA6"/>
      </right>
      <top style="thin">
        <color indexed="64"/>
      </top>
      <bottom/>
      <diagonal/>
    </border>
    <border>
      <left style="medium">
        <color rgb="FF006CA6"/>
      </left>
      <right style="thin">
        <color indexed="64"/>
      </right>
      <top style="medium">
        <color rgb="FF006CA6"/>
      </top>
      <bottom style="thin">
        <color indexed="64"/>
      </bottom>
      <diagonal/>
    </border>
    <border>
      <left style="thin">
        <color indexed="64"/>
      </left>
      <right style="thin">
        <color indexed="64"/>
      </right>
      <top style="medium">
        <color rgb="FF006CA6"/>
      </top>
      <bottom style="thin">
        <color indexed="64"/>
      </bottom>
      <diagonal/>
    </border>
    <border>
      <left style="thin">
        <color indexed="64"/>
      </left>
      <right/>
      <top style="medium">
        <color rgb="FF006CA6"/>
      </top>
      <bottom style="thin">
        <color indexed="64"/>
      </bottom>
      <diagonal/>
    </border>
    <border>
      <left style="medium">
        <color rgb="FF006CA6"/>
      </left>
      <right style="thin">
        <color indexed="64"/>
      </right>
      <top style="thin">
        <color indexed="64"/>
      </top>
      <bottom style="thin">
        <color indexed="64"/>
      </bottom>
      <diagonal/>
    </border>
    <border>
      <left style="medium">
        <color rgb="FF006CA6"/>
      </left>
      <right style="thin">
        <color indexed="64"/>
      </right>
      <top style="thin">
        <color indexed="64"/>
      </top>
      <bottom/>
      <diagonal/>
    </border>
    <border>
      <left style="thin">
        <color indexed="64"/>
      </left>
      <right style="medium">
        <color rgb="FF006CA6"/>
      </right>
      <top style="medium">
        <color rgb="FF006CA6"/>
      </top>
      <bottom style="thin">
        <color indexed="64"/>
      </bottom>
      <diagonal/>
    </border>
    <border>
      <left style="thin">
        <color indexed="64"/>
      </left>
      <right style="medium">
        <color rgb="FF006CA6"/>
      </right>
      <top style="thin">
        <color indexed="64"/>
      </top>
      <bottom style="thin">
        <color indexed="64"/>
      </bottom>
      <diagonal/>
    </border>
    <border>
      <left style="medium">
        <color rgb="FF006CA6"/>
      </left>
      <right style="thin">
        <color indexed="64"/>
      </right>
      <top style="thin">
        <color indexed="64"/>
      </top>
      <bottom style="medium">
        <color rgb="FF006CA6"/>
      </bottom>
      <diagonal/>
    </border>
    <border>
      <left style="thin">
        <color indexed="64"/>
      </left>
      <right style="thin">
        <color indexed="64"/>
      </right>
      <top style="thin">
        <color indexed="64"/>
      </top>
      <bottom style="medium">
        <color rgb="FF006CA6"/>
      </bottom>
      <diagonal/>
    </border>
    <border>
      <left style="thin">
        <color indexed="64"/>
      </left>
      <right style="medium">
        <color rgb="FF006CA6"/>
      </right>
      <top style="thin">
        <color indexed="64"/>
      </top>
      <bottom style="medium">
        <color rgb="FF006CA6"/>
      </bottom>
      <diagonal/>
    </border>
    <border>
      <left style="medium">
        <color rgb="FF006CA6"/>
      </left>
      <right style="thin">
        <color indexed="64"/>
      </right>
      <top/>
      <bottom style="thin">
        <color indexed="64"/>
      </bottom>
      <diagonal/>
    </border>
    <border>
      <left style="thin">
        <color indexed="64"/>
      </left>
      <right style="medium">
        <color rgb="FF006CA6"/>
      </right>
      <top/>
      <bottom style="thin">
        <color indexed="64"/>
      </bottom>
      <diagonal/>
    </border>
    <border>
      <left style="thin">
        <color indexed="64"/>
      </left>
      <right style="medium">
        <color rgb="FF006CA6"/>
      </right>
      <top style="thin">
        <color indexed="64"/>
      </top>
      <bottom/>
      <diagonal/>
    </border>
    <border>
      <left style="medium">
        <color rgb="FF006CA6"/>
      </left>
      <right style="thin">
        <color indexed="64"/>
      </right>
      <top style="medium">
        <color rgb="FF006CA6"/>
      </top>
      <bottom style="medium">
        <color rgb="FF006CA6"/>
      </bottom>
      <diagonal/>
    </border>
    <border>
      <left style="thin">
        <color indexed="64"/>
      </left>
      <right style="thin">
        <color indexed="64"/>
      </right>
      <top style="medium">
        <color rgb="FF006CA6"/>
      </top>
      <bottom style="medium">
        <color rgb="FF006CA6"/>
      </bottom>
      <diagonal/>
    </border>
    <border>
      <left style="thin">
        <color indexed="64"/>
      </left>
      <right style="medium">
        <color rgb="FF006CA6"/>
      </right>
      <top style="medium">
        <color rgb="FF006CA6"/>
      </top>
      <bottom style="medium">
        <color rgb="FF006CA6"/>
      </bottom>
      <diagonal/>
    </border>
    <border>
      <left style="thin">
        <color indexed="64"/>
      </left>
      <right style="thin">
        <color indexed="64"/>
      </right>
      <top/>
      <bottom style="medium">
        <color rgb="FF006CA6"/>
      </bottom>
      <diagonal/>
    </border>
    <border>
      <left style="thin">
        <color indexed="64"/>
      </left>
      <right style="medium">
        <color rgb="FF006CA6"/>
      </right>
      <top/>
      <bottom style="medium">
        <color rgb="FF006CA6"/>
      </bottom>
      <diagonal/>
    </border>
    <border>
      <left style="medium">
        <color rgb="FF006CA6"/>
      </left>
      <right style="thin">
        <color indexed="64"/>
      </right>
      <top/>
      <bottom style="medium">
        <color rgb="FF006CA6"/>
      </bottom>
      <diagonal/>
    </border>
    <border>
      <left/>
      <right style="medium">
        <color rgb="FF006CA6"/>
      </right>
      <top style="medium">
        <color rgb="FF006CA6"/>
      </top>
      <bottom style="medium">
        <color rgb="FF006CA6"/>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7" fillId="0" borderId="0"/>
  </cellStyleXfs>
  <cellXfs count="107">
    <xf numFmtId="0" fontId="0" fillId="0" borderId="0" xfId="0"/>
    <xf numFmtId="0" fontId="0" fillId="0" borderId="0" xfId="0"/>
    <xf numFmtId="0" fontId="8" fillId="3" borderId="2" xfId="1" applyFont="1" applyFill="1" applyBorder="1" applyAlignment="1">
      <alignment horizontal="center"/>
    </xf>
    <xf numFmtId="0" fontId="8" fillId="0" borderId="3" xfId="1" applyFont="1" applyFill="1" applyBorder="1" applyAlignment="1">
      <alignment horizontal="right" wrapText="1"/>
    </xf>
    <xf numFmtId="0" fontId="8" fillId="0" borderId="3" xfId="1" applyFont="1" applyFill="1" applyBorder="1" applyAlignment="1">
      <alignment wrapText="1"/>
    </xf>
    <xf numFmtId="2" fontId="8" fillId="0" borderId="3" xfId="1" applyNumberFormat="1" applyFont="1" applyFill="1" applyBorder="1" applyAlignment="1">
      <alignment horizontal="right" wrapText="1"/>
    </xf>
    <xf numFmtId="1" fontId="8" fillId="0" borderId="3" xfId="1" applyNumberFormat="1" applyFont="1" applyFill="1" applyBorder="1" applyAlignment="1">
      <alignment horizontal="right" wrapText="1"/>
    </xf>
    <xf numFmtId="2" fontId="8" fillId="0" borderId="0" xfId="1" applyNumberFormat="1" applyFont="1"/>
    <xf numFmtId="0" fontId="6" fillId="0" borderId="0" xfId="0" applyFont="1"/>
    <xf numFmtId="0" fontId="8" fillId="4" borderId="3" xfId="1" applyFont="1" applyFill="1" applyBorder="1" applyAlignment="1">
      <alignment horizontal="right" wrapText="1"/>
    </xf>
    <xf numFmtId="0" fontId="8" fillId="4" borderId="3" xfId="1" applyFont="1" applyFill="1" applyBorder="1" applyAlignment="1">
      <alignment wrapText="1"/>
    </xf>
    <xf numFmtId="0" fontId="9" fillId="5" borderId="5" xfId="0" applyFont="1" applyFill="1" applyBorder="1" applyAlignment="1">
      <alignment vertical="center" wrapText="1"/>
    </xf>
    <xf numFmtId="0" fontId="10" fillId="0" borderId="5" xfId="0" applyFont="1" applyBorder="1" applyAlignment="1">
      <alignment vertical="center" wrapText="1"/>
    </xf>
    <xf numFmtId="0" fontId="0" fillId="0" borderId="0" xfId="0" applyFont="1"/>
    <xf numFmtId="0" fontId="12" fillId="0" borderId="0" xfId="0" applyFont="1" applyAlignment="1" applyProtection="1">
      <alignment vertical="top" wrapText="1"/>
    </xf>
    <xf numFmtId="166" fontId="11" fillId="6" borderId="1" xfId="0" applyNumberFormat="1" applyFont="1" applyFill="1" applyBorder="1"/>
    <xf numFmtId="166" fontId="11" fillId="6" borderId="4" xfId="0" applyNumberFormat="1" applyFont="1" applyFill="1" applyBorder="1"/>
    <xf numFmtId="0" fontId="11" fillId="0" borderId="0" xfId="0" applyFont="1" applyFill="1" applyBorder="1"/>
    <xf numFmtId="0" fontId="11" fillId="0" borderId="0" xfId="0" applyFont="1" applyFill="1" applyBorder="1" applyAlignment="1">
      <alignment wrapText="1"/>
    </xf>
    <xf numFmtId="0" fontId="0" fillId="0" borderId="0" xfId="0" applyFont="1" applyFill="1" applyBorder="1"/>
    <xf numFmtId="0" fontId="0" fillId="8" borderId="1" xfId="0" applyFill="1" applyBorder="1" applyAlignment="1" applyProtection="1">
      <alignment horizontal="right" indent="1"/>
      <protection locked="0"/>
    </xf>
    <xf numFmtId="0" fontId="0" fillId="8" borderId="1" xfId="0" applyFill="1" applyBorder="1" applyProtection="1">
      <protection locked="0"/>
    </xf>
    <xf numFmtId="0" fontId="0" fillId="8" borderId="4" xfId="0" applyFill="1" applyBorder="1" applyProtection="1">
      <protection locked="0"/>
    </xf>
    <xf numFmtId="0" fontId="0" fillId="0" borderId="1" xfId="0" applyFill="1" applyBorder="1" applyAlignment="1">
      <alignment horizontal="left" indent="1"/>
    </xf>
    <xf numFmtId="0" fontId="0" fillId="0" borderId="4" xfId="0" applyFill="1" applyBorder="1" applyAlignment="1">
      <alignment horizontal="left" indent="1"/>
    </xf>
    <xf numFmtId="0" fontId="0" fillId="0" borderId="4" xfId="0" applyFill="1" applyBorder="1" applyAlignment="1">
      <alignment horizontal="right" indent="1"/>
    </xf>
    <xf numFmtId="0" fontId="0" fillId="0" borderId="4" xfId="0" applyFill="1" applyBorder="1" applyAlignment="1" applyProtection="1">
      <alignment horizontal="right" indent="1"/>
    </xf>
    <xf numFmtId="164" fontId="0" fillId="0" borderId="1" xfId="0" applyNumberFormat="1" applyFill="1" applyBorder="1" applyAlignment="1">
      <alignment horizontal="center"/>
    </xf>
    <xf numFmtId="164" fontId="0" fillId="0" borderId="4" xfId="0" applyNumberFormat="1" applyFill="1" applyBorder="1" applyAlignment="1">
      <alignment horizontal="center"/>
    </xf>
    <xf numFmtId="0" fontId="0" fillId="0" borderId="1" xfId="0" applyFill="1" applyBorder="1" applyAlignment="1">
      <alignment horizontal="right" indent="1"/>
    </xf>
    <xf numFmtId="167" fontId="0" fillId="0" borderId="10" xfId="0" applyNumberFormat="1" applyBorder="1"/>
    <xf numFmtId="167" fontId="11" fillId="0" borderId="14" xfId="0" applyNumberFormat="1" applyFont="1" applyBorder="1"/>
    <xf numFmtId="167" fontId="0" fillId="0" borderId="16" xfId="0" applyNumberFormat="1" applyBorder="1"/>
    <xf numFmtId="167" fontId="0" fillId="0" borderId="17" xfId="0" applyNumberFormat="1" applyBorder="1"/>
    <xf numFmtId="167" fontId="11" fillId="0" borderId="11" xfId="0" applyNumberFormat="1" applyFont="1" applyBorder="1"/>
    <xf numFmtId="0" fontId="21" fillId="7" borderId="21" xfId="0" applyFont="1" applyFill="1" applyBorder="1" applyAlignment="1">
      <alignment horizontal="center" vertical="top" wrapText="1"/>
    </xf>
    <xf numFmtId="0" fontId="21" fillId="7" borderId="22" xfId="0" applyFont="1" applyFill="1" applyBorder="1" applyAlignment="1">
      <alignment horizontal="center" vertical="top" wrapText="1"/>
    </xf>
    <xf numFmtId="0" fontId="22" fillId="7" borderId="13" xfId="0" applyFont="1" applyFill="1" applyBorder="1"/>
    <xf numFmtId="0" fontId="21" fillId="7" borderId="19" xfId="0" applyFont="1" applyFill="1" applyBorder="1" applyAlignment="1">
      <alignment horizontal="center" vertical="center" wrapText="1"/>
    </xf>
    <xf numFmtId="0" fontId="21" fillId="7" borderId="20" xfId="0" applyFont="1" applyFill="1" applyBorder="1" applyAlignment="1">
      <alignment horizontal="center" vertical="center" wrapText="1"/>
    </xf>
    <xf numFmtId="0" fontId="21" fillId="7" borderId="15" xfId="0" applyFont="1" applyFill="1" applyBorder="1" applyAlignment="1">
      <alignment horizontal="center" vertical="center" wrapText="1"/>
    </xf>
    <xf numFmtId="0" fontId="0" fillId="8" borderId="1" xfId="0" applyFill="1" applyBorder="1" applyProtection="1">
      <protection locked="0" hidden="1"/>
    </xf>
    <xf numFmtId="0" fontId="0" fillId="8" borderId="12" xfId="0" applyFill="1" applyBorder="1" applyProtection="1">
      <protection locked="0"/>
    </xf>
    <xf numFmtId="0" fontId="0" fillId="8" borderId="12" xfId="0" applyFill="1" applyBorder="1" applyProtection="1">
      <protection locked="0" hidden="1"/>
    </xf>
    <xf numFmtId="0" fontId="22" fillId="7" borderId="18" xfId="0" applyFont="1" applyFill="1" applyBorder="1"/>
    <xf numFmtId="0" fontId="21" fillId="7" borderId="19" xfId="0" applyFont="1" applyFill="1" applyBorder="1" applyAlignment="1">
      <alignment horizontal="center" wrapText="1"/>
    </xf>
    <xf numFmtId="0" fontId="21" fillId="7" borderId="23" xfId="0" applyFont="1" applyFill="1" applyBorder="1" applyAlignment="1">
      <alignment horizontal="center"/>
    </xf>
    <xf numFmtId="0" fontId="21" fillId="7" borderId="21" xfId="0" applyFont="1" applyFill="1" applyBorder="1"/>
    <xf numFmtId="0" fontId="0" fillId="0" borderId="24" xfId="0" applyFill="1" applyBorder="1" applyAlignment="1">
      <alignment horizontal="left" indent="1"/>
    </xf>
    <xf numFmtId="0" fontId="21" fillId="7" borderId="25" xfId="0" applyFont="1" applyFill="1" applyBorder="1"/>
    <xf numFmtId="0" fontId="0" fillId="0" borderId="26" xfId="0" applyFill="1" applyBorder="1" applyAlignment="1">
      <alignment horizontal="right" indent="1"/>
    </xf>
    <xf numFmtId="0" fontId="0" fillId="0" borderId="27" xfId="0" applyFill="1" applyBorder="1" applyAlignment="1">
      <alignment horizontal="left" indent="1"/>
    </xf>
    <xf numFmtId="0" fontId="0" fillId="8" borderId="1" xfId="0" applyFill="1" applyBorder="1"/>
    <xf numFmtId="2" fontId="0" fillId="8" borderId="1" xfId="0" applyNumberFormat="1" applyFill="1" applyBorder="1"/>
    <xf numFmtId="0" fontId="0" fillId="0" borderId="1" xfId="0" applyFill="1" applyBorder="1"/>
    <xf numFmtId="164" fontId="0" fillId="0" borderId="1" xfId="0" applyNumberFormat="1" applyFill="1" applyBorder="1"/>
    <xf numFmtId="0" fontId="0" fillId="0" borderId="4" xfId="0" applyFill="1" applyBorder="1"/>
    <xf numFmtId="164" fontId="0" fillId="0" borderId="4" xfId="0" applyNumberFormat="1" applyFill="1" applyBorder="1"/>
    <xf numFmtId="0" fontId="22" fillId="7" borderId="18" xfId="0" applyFont="1" applyFill="1" applyBorder="1" applyAlignment="1">
      <alignment horizontal="center" vertical="center"/>
    </xf>
    <xf numFmtId="0" fontId="21" fillId="7" borderId="19" xfId="0" applyFont="1" applyFill="1" applyBorder="1" applyAlignment="1">
      <alignment horizontal="center" vertical="center"/>
    </xf>
    <xf numFmtId="0" fontId="21" fillId="7" borderId="23" xfId="0" applyFont="1" applyFill="1" applyBorder="1" applyAlignment="1">
      <alignment horizontal="center" vertical="center" wrapText="1"/>
    </xf>
    <xf numFmtId="165" fontId="11" fillId="6" borderId="24" xfId="0" applyNumberFormat="1" applyFont="1" applyFill="1" applyBorder="1"/>
    <xf numFmtId="0" fontId="21" fillId="7" borderId="28" xfId="0" applyFont="1" applyFill="1" applyBorder="1"/>
    <xf numFmtId="165" fontId="11" fillId="6" borderId="29" xfId="0" applyNumberFormat="1" applyFont="1" applyFill="1" applyBorder="1"/>
    <xf numFmtId="0" fontId="21" fillId="7" borderId="22" xfId="0" applyFont="1" applyFill="1" applyBorder="1"/>
    <xf numFmtId="0" fontId="0" fillId="0" borderId="6" xfId="0" applyFill="1" applyBorder="1" applyAlignment="1">
      <alignment horizontal="right" indent="1"/>
    </xf>
    <xf numFmtId="0" fontId="0" fillId="0" borderId="6" xfId="0" applyFill="1" applyBorder="1" applyAlignment="1">
      <alignment horizontal="left" indent="1"/>
    </xf>
    <xf numFmtId="164" fontId="0" fillId="0" borderId="12" xfId="0" applyNumberFormat="1" applyFill="1" applyBorder="1" applyAlignment="1">
      <alignment horizontal="center"/>
    </xf>
    <xf numFmtId="166" fontId="11" fillId="6" borderId="12" xfId="0" applyNumberFormat="1" applyFont="1" applyFill="1" applyBorder="1"/>
    <xf numFmtId="165" fontId="11" fillId="6" borderId="30" xfId="0" applyNumberFormat="1" applyFont="1" applyFill="1" applyBorder="1"/>
    <xf numFmtId="0" fontId="0" fillId="2" borderId="31" xfId="0" applyFill="1" applyBorder="1"/>
    <xf numFmtId="0" fontId="0" fillId="2" borderId="32" xfId="0" applyFill="1" applyBorder="1"/>
    <xf numFmtId="0" fontId="0" fillId="2" borderId="33" xfId="0" applyFill="1" applyBorder="1"/>
    <xf numFmtId="0" fontId="21" fillId="7" borderId="18" xfId="0" applyFont="1" applyFill="1" applyBorder="1" applyAlignment="1">
      <alignment horizontal="center" vertical="center" wrapText="1"/>
    </xf>
    <xf numFmtId="0" fontId="21" fillId="7" borderId="18" xfId="0" applyFont="1" applyFill="1" applyBorder="1"/>
    <xf numFmtId="0" fontId="21" fillId="7" borderId="18" xfId="0" applyFont="1" applyFill="1" applyBorder="1" applyAlignment="1">
      <alignment horizontal="left" vertical="center"/>
    </xf>
    <xf numFmtId="0" fontId="0" fillId="0" borderId="24" xfId="0" applyFill="1" applyBorder="1"/>
    <xf numFmtId="0" fontId="0" fillId="0" borderId="30" xfId="0" applyFill="1" applyBorder="1"/>
    <xf numFmtId="0" fontId="0" fillId="2" borderId="36" xfId="0" applyFill="1" applyBorder="1"/>
    <xf numFmtId="0" fontId="0" fillId="2" borderId="34" xfId="0" applyFill="1" applyBorder="1"/>
    <xf numFmtId="0" fontId="0" fillId="2" borderId="35" xfId="0" applyFill="1" applyBorder="1"/>
    <xf numFmtId="0" fontId="0" fillId="0" borderId="29" xfId="0" applyFill="1" applyBorder="1"/>
    <xf numFmtId="0" fontId="0" fillId="7" borderId="38" xfId="0" applyFill="1" applyBorder="1"/>
    <xf numFmtId="0" fontId="12" fillId="6" borderId="39" xfId="0" applyFont="1" applyFill="1" applyBorder="1" applyAlignment="1" applyProtection="1">
      <alignment vertical="top" wrapText="1"/>
    </xf>
    <xf numFmtId="0" fontId="12" fillId="6" borderId="40" xfId="0" applyFont="1" applyFill="1" applyBorder="1" applyAlignment="1" applyProtection="1">
      <alignment vertical="top" wrapText="1"/>
    </xf>
    <xf numFmtId="0" fontId="12" fillId="6" borderId="0" xfId="0" applyFont="1" applyFill="1" applyBorder="1" applyAlignment="1" applyProtection="1">
      <alignment vertical="top" wrapText="1"/>
    </xf>
    <xf numFmtId="0" fontId="12" fillId="6" borderId="42" xfId="0" applyFont="1" applyFill="1" applyBorder="1" applyAlignment="1" applyProtection="1">
      <alignment vertical="top" wrapText="1"/>
    </xf>
    <xf numFmtId="0" fontId="0" fillId="6" borderId="41" xfId="0" applyFill="1" applyBorder="1"/>
    <xf numFmtId="0" fontId="12" fillId="6" borderId="0" xfId="0" applyFont="1" applyFill="1" applyBorder="1" applyAlignment="1" applyProtection="1">
      <alignment horizontal="center" vertical="center"/>
    </xf>
    <xf numFmtId="0" fontId="0" fillId="6" borderId="42" xfId="0" applyFill="1" applyBorder="1"/>
    <xf numFmtId="0" fontId="0" fillId="6" borderId="43" xfId="0" applyFill="1" applyBorder="1"/>
    <xf numFmtId="0" fontId="0" fillId="6" borderId="44" xfId="0" applyFill="1" applyBorder="1"/>
    <xf numFmtId="0" fontId="0" fillId="6" borderId="45" xfId="0" applyFill="1" applyBorder="1"/>
    <xf numFmtId="0" fontId="0" fillId="7" borderId="43" xfId="0" applyFill="1" applyBorder="1"/>
    <xf numFmtId="0" fontId="12" fillId="6" borderId="44" xfId="0" applyFont="1" applyFill="1" applyBorder="1" applyAlignment="1" applyProtection="1">
      <alignment vertical="top" wrapText="1"/>
    </xf>
    <xf numFmtId="0" fontId="12" fillId="6" borderId="45" xfId="0" applyFont="1" applyFill="1" applyBorder="1" applyAlignment="1" applyProtection="1">
      <alignment vertical="top" wrapText="1"/>
    </xf>
    <xf numFmtId="0" fontId="12" fillId="6" borderId="0" xfId="0" applyFont="1" applyFill="1" applyBorder="1" applyAlignment="1" applyProtection="1">
      <alignment horizontal="left" vertical="top" wrapText="1"/>
    </xf>
    <xf numFmtId="0" fontId="23" fillId="7" borderId="39" xfId="0" applyFont="1" applyFill="1" applyBorder="1" applyAlignment="1" applyProtection="1">
      <alignment horizontal="left" vertical="center" wrapText="1"/>
    </xf>
    <xf numFmtId="0" fontId="22" fillId="7" borderId="39" xfId="0" applyFont="1" applyFill="1" applyBorder="1" applyAlignment="1" applyProtection="1">
      <alignment horizontal="left" vertical="center"/>
    </xf>
    <xf numFmtId="0" fontId="22" fillId="7" borderId="44" xfId="0" applyFont="1" applyFill="1" applyBorder="1" applyAlignment="1" applyProtection="1">
      <alignment horizontal="left" vertical="center"/>
    </xf>
    <xf numFmtId="0" fontId="3" fillId="0" borderId="13" xfId="0" applyFont="1" applyFill="1" applyBorder="1" applyAlignment="1">
      <alignment horizontal="left" wrapText="1"/>
    </xf>
    <xf numFmtId="0" fontId="3" fillId="0" borderId="14" xfId="0" applyFont="1" applyFill="1" applyBorder="1" applyAlignment="1">
      <alignment horizontal="left" wrapText="1"/>
    </xf>
    <xf numFmtId="0" fontId="3" fillId="0" borderId="37" xfId="0" applyFont="1" applyFill="1" applyBorder="1" applyAlignment="1">
      <alignment horizontal="left" wrapText="1"/>
    </xf>
    <xf numFmtId="0" fontId="21" fillId="7" borderId="14" xfId="0" applyFont="1" applyFill="1" applyBorder="1" applyAlignment="1">
      <alignment horizontal="right"/>
    </xf>
    <xf numFmtId="0" fontId="5" fillId="0" borderId="7" xfId="0" applyFont="1" applyFill="1" applyBorder="1" applyAlignment="1">
      <alignment horizontal="left" wrapText="1" indent="2"/>
    </xf>
    <xf numFmtId="0" fontId="5" fillId="0" borderId="8" xfId="0" applyFont="1" applyFill="1" applyBorder="1" applyAlignment="1">
      <alignment horizontal="left" wrapText="1" indent="2"/>
    </xf>
    <xf numFmtId="0" fontId="5" fillId="0" borderId="9" xfId="0" applyFont="1" applyFill="1" applyBorder="1" applyAlignment="1">
      <alignment horizontal="left" wrapText="1" indent="2"/>
    </xf>
  </cellXfs>
  <cellStyles count="2">
    <cellStyle name="Standard" xfId="0" builtinId="0"/>
    <cellStyle name="Standard_Tabelle1" xfId="1" xr:uid="{F2B13E71-9C39-4F34-8345-AE03D9E776DB}"/>
  </cellStyles>
  <dxfs count="0"/>
  <tableStyles count="0" defaultTableStyle="TableStyleMedium2" defaultPivotStyle="PivotStyleLight16"/>
  <colors>
    <mruColors>
      <color rgb="FF006CA6"/>
      <color rgb="FFD3E08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11</xdr:col>
      <xdr:colOff>103544</xdr:colOff>
      <xdr:row>0</xdr:row>
      <xdr:rowOff>220980</xdr:rowOff>
    </xdr:from>
    <xdr:to>
      <xdr:col>13</xdr:col>
      <xdr:colOff>739140</xdr:colOff>
      <xdr:row>1</xdr:row>
      <xdr:rowOff>414781</xdr:rowOff>
    </xdr:to>
    <xdr:pic>
      <xdr:nvPicPr>
        <xdr:cNvPr id="2" name="Grafik 1">
          <a:extLst>
            <a:ext uri="{FF2B5EF4-FFF2-40B4-BE49-F238E27FC236}">
              <a16:creationId xmlns:a16="http://schemas.microsoft.com/office/drawing/2014/main" id="{B44C13D0-9C2E-464D-824E-C09D9C27D988}"/>
            </a:ext>
          </a:extLst>
        </xdr:cNvPr>
        <xdr:cNvPicPr>
          <a:picLocks noChangeAspect="1"/>
        </xdr:cNvPicPr>
      </xdr:nvPicPr>
      <xdr:blipFill>
        <a:blip xmlns:r="http://schemas.openxmlformats.org/officeDocument/2006/relationships" r:embed="rId1"/>
        <a:stretch>
          <a:fillRect/>
        </a:stretch>
      </xdr:blipFill>
      <xdr:spPr>
        <a:xfrm>
          <a:off x="8820824" y="220980"/>
          <a:ext cx="2220556" cy="719581"/>
        </a:xfrm>
        <a:prstGeom prst="rect">
          <a:avLst/>
        </a:prstGeom>
      </xdr:spPr>
    </xdr:pic>
    <xdr:clientData/>
  </xdr:twoCellAnchor>
  <xdr:twoCellAnchor>
    <xdr:from>
      <xdr:col>6</xdr:col>
      <xdr:colOff>205740</xdr:colOff>
      <xdr:row>42</xdr:row>
      <xdr:rowOff>560614</xdr:rowOff>
    </xdr:from>
    <xdr:to>
      <xdr:col>8</xdr:col>
      <xdr:colOff>203790</xdr:colOff>
      <xdr:row>42</xdr:row>
      <xdr:rowOff>996044</xdr:rowOff>
    </xdr:to>
    <xdr:pic>
      <xdr:nvPicPr>
        <xdr:cNvPr id="4" name="Bild 2" descr="Creative Commons Lizenzvertrag">
          <a:extLst>
            <a:ext uri="{FF2B5EF4-FFF2-40B4-BE49-F238E27FC236}">
              <a16:creationId xmlns:a16="http://schemas.microsoft.com/office/drawing/2014/main" id="{329E0D69-2E65-487F-9127-A134D219F86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60620" y="7700554"/>
          <a:ext cx="1583010" cy="4354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171450</xdr:colOff>
      <xdr:row>0</xdr:row>
      <xdr:rowOff>0</xdr:rowOff>
    </xdr:from>
    <xdr:to>
      <xdr:col>10</xdr:col>
      <xdr:colOff>628650</xdr:colOff>
      <xdr:row>2</xdr:row>
      <xdr:rowOff>32778</xdr:rowOff>
    </xdr:to>
    <xdr:pic>
      <xdr:nvPicPr>
        <xdr:cNvPr id="6" name="Grafik 5">
          <a:extLst>
            <a:ext uri="{FF2B5EF4-FFF2-40B4-BE49-F238E27FC236}">
              <a16:creationId xmlns:a16="http://schemas.microsoft.com/office/drawing/2014/main" id="{3DFCAB74-88D2-4FD1-9055-48D31C5754F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29400" y="0"/>
          <a:ext cx="1981200" cy="11948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1346199</xdr:colOff>
      <xdr:row>0</xdr:row>
      <xdr:rowOff>111760</xdr:rowOff>
    </xdr:from>
    <xdr:to>
      <xdr:col>8</xdr:col>
      <xdr:colOff>469924</xdr:colOff>
      <xdr:row>0</xdr:row>
      <xdr:rowOff>1231872</xdr:rowOff>
    </xdr:to>
    <xdr:pic>
      <xdr:nvPicPr>
        <xdr:cNvPr id="4" name="Grafik 3">
          <a:extLst>
            <a:ext uri="{FF2B5EF4-FFF2-40B4-BE49-F238E27FC236}">
              <a16:creationId xmlns:a16="http://schemas.microsoft.com/office/drawing/2014/main" id="{390533CD-5D54-41F3-A510-FE78878F1740}"/>
            </a:ext>
          </a:extLst>
        </xdr:cNvPr>
        <xdr:cNvPicPr>
          <a:picLocks noChangeAspect="1"/>
        </xdr:cNvPicPr>
      </xdr:nvPicPr>
      <xdr:blipFill>
        <a:blip xmlns:r="http://schemas.openxmlformats.org/officeDocument/2006/relationships" r:embed="rId1"/>
        <a:stretch>
          <a:fillRect/>
        </a:stretch>
      </xdr:blipFill>
      <xdr:spPr>
        <a:xfrm>
          <a:off x="8661399" y="111760"/>
          <a:ext cx="3429025" cy="112011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167640</xdr:colOff>
      <xdr:row>0</xdr:row>
      <xdr:rowOff>129540</xdr:rowOff>
    </xdr:from>
    <xdr:to>
      <xdr:col>7</xdr:col>
      <xdr:colOff>955065</xdr:colOff>
      <xdr:row>0</xdr:row>
      <xdr:rowOff>1249652</xdr:rowOff>
    </xdr:to>
    <xdr:pic>
      <xdr:nvPicPr>
        <xdr:cNvPr id="3" name="Grafik 2">
          <a:extLst>
            <a:ext uri="{FF2B5EF4-FFF2-40B4-BE49-F238E27FC236}">
              <a16:creationId xmlns:a16="http://schemas.microsoft.com/office/drawing/2014/main" id="{A7801592-1A6A-4FA1-8ED1-B39B316EA286}"/>
            </a:ext>
          </a:extLst>
        </xdr:cNvPr>
        <xdr:cNvPicPr>
          <a:picLocks noChangeAspect="1"/>
        </xdr:cNvPicPr>
      </xdr:nvPicPr>
      <xdr:blipFill>
        <a:blip xmlns:r="http://schemas.openxmlformats.org/officeDocument/2006/relationships" r:embed="rId1"/>
        <a:stretch>
          <a:fillRect/>
        </a:stretch>
      </xdr:blipFill>
      <xdr:spPr>
        <a:xfrm>
          <a:off x="8610600" y="129540"/>
          <a:ext cx="3429025" cy="112011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49477</xdr:colOff>
      <xdr:row>30</xdr:row>
      <xdr:rowOff>21961</xdr:rowOff>
    </xdr:from>
    <xdr:ext cx="16439355" cy="7449094"/>
    <xdr:pic>
      <xdr:nvPicPr>
        <xdr:cNvPr id="2" name="Grafik 1">
          <a:extLst>
            <a:ext uri="{FF2B5EF4-FFF2-40B4-BE49-F238E27FC236}">
              <a16:creationId xmlns:a16="http://schemas.microsoft.com/office/drawing/2014/main" id="{EA69AC1F-7C5E-483B-A19E-7F97CBBE6C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9027" y="12461611"/>
          <a:ext cx="16439355" cy="7449094"/>
        </a:xfrm>
        <a:prstGeom prst="rect">
          <a:avLst/>
        </a:prstGeom>
      </xdr:spPr>
    </xdr:pic>
    <xdr:clientData/>
  </xdr:oneCellAnchor>
  <xdr:twoCellAnchor editAs="oneCell">
    <xdr:from>
      <xdr:col>2</xdr:col>
      <xdr:colOff>0</xdr:colOff>
      <xdr:row>70</xdr:row>
      <xdr:rowOff>28575</xdr:rowOff>
    </xdr:from>
    <xdr:to>
      <xdr:col>13</xdr:col>
      <xdr:colOff>668013</xdr:colOff>
      <xdr:row>87</xdr:row>
      <xdr:rowOff>124290</xdr:rowOff>
    </xdr:to>
    <xdr:pic>
      <xdr:nvPicPr>
        <xdr:cNvPr id="4" name="Grafik 3">
          <a:extLst>
            <a:ext uri="{FF2B5EF4-FFF2-40B4-BE49-F238E27FC236}">
              <a16:creationId xmlns:a16="http://schemas.microsoft.com/office/drawing/2014/main" id="{EAF4EF93-5D32-4199-91F1-C1935E35C2C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4000" y="17697450"/>
          <a:ext cx="9050013" cy="3334215"/>
        </a:xfrm>
        <a:prstGeom prst="rect">
          <a:avLst/>
        </a:prstGeom>
      </xdr:spPr>
    </xdr:pic>
    <xdr:clientData/>
  </xdr:twoCellAnchor>
  <xdr:twoCellAnchor>
    <xdr:from>
      <xdr:col>2</xdr:col>
      <xdr:colOff>19050</xdr:colOff>
      <xdr:row>88</xdr:row>
      <xdr:rowOff>190499</xdr:rowOff>
    </xdr:from>
    <xdr:to>
      <xdr:col>11</xdr:col>
      <xdr:colOff>0</xdr:colOff>
      <xdr:row>100</xdr:row>
      <xdr:rowOff>9525</xdr:rowOff>
    </xdr:to>
    <xdr:sp macro="" textlink="">
      <xdr:nvSpPr>
        <xdr:cNvPr id="5" name="Textfeld 4">
          <a:extLst>
            <a:ext uri="{FF2B5EF4-FFF2-40B4-BE49-F238E27FC236}">
              <a16:creationId xmlns:a16="http://schemas.microsoft.com/office/drawing/2014/main" id="{12CC468E-619F-4A9F-81D7-B04B0ED79826}"/>
            </a:ext>
          </a:extLst>
        </xdr:cNvPr>
        <xdr:cNvSpPr txBox="1"/>
      </xdr:nvSpPr>
      <xdr:spPr>
        <a:xfrm>
          <a:off x="1543050" y="21288374"/>
          <a:ext cx="6838950" cy="21050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100"/>
            <a:t>Energieeinheitenumrechner </a:t>
          </a:r>
        </a:p>
        <a:p>
          <a:r>
            <a:rPr lang="de-DE" sz="1100"/>
            <a:t>Version 1.0.0.7, März 2018</a:t>
          </a:r>
        </a:p>
        <a:p>
          <a:endParaRPr lang="de-DE" sz="1100"/>
        </a:p>
        <a:p>
          <a:r>
            <a:rPr lang="de-DE" sz="1100"/>
            <a:t>Arbeitsgemeinschaft Energiebilanzen e.V.</a:t>
          </a:r>
        </a:p>
        <a:p>
          <a:r>
            <a:rPr lang="de-DE" sz="1100"/>
            <a:t>c.o. Deutsches Institut für Wirtschaftsforschung (DIW)</a:t>
          </a:r>
        </a:p>
        <a:p>
          <a:r>
            <a:rPr lang="de-DE" sz="1100"/>
            <a:t>Mohrenstraße 58, 10117 Berlin,</a:t>
          </a:r>
        </a:p>
        <a:p>
          <a:r>
            <a:rPr lang="de-DE" sz="1100"/>
            <a:t>c.o.</a:t>
          </a:r>
          <a:r>
            <a:rPr lang="de-DE" sz="1100" baseline="0"/>
            <a:t> Deutscher-Braunkohlen-Industrie-Verein e.V. (DEBRIV)</a:t>
          </a:r>
        </a:p>
        <a:p>
          <a:r>
            <a:rPr lang="de-DE" sz="1100" baseline="0"/>
            <a:t>Auenheimer Straße 27, 50129 Bergheim</a:t>
          </a:r>
        </a:p>
        <a:p>
          <a:r>
            <a:rPr lang="de-DE" sz="1100" baseline="0"/>
            <a:t>Vereinsregister: Amtsgericht Berlin Charlottenburg, VR - Nr. 24837 Nz</a:t>
          </a:r>
        </a:p>
        <a:p>
          <a:endParaRPr lang="de-DE"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23512-1FB9-4F48-8E39-FBB7C787D145}">
  <sheetPr>
    <pageSetUpPr fitToPage="1"/>
  </sheetPr>
  <dimension ref="A1:U44"/>
  <sheetViews>
    <sheetView tabSelected="1" zoomScaleNormal="100" workbookViewId="0">
      <selection activeCell="R14" sqref="R14"/>
    </sheetView>
  </sheetViews>
  <sheetFormatPr baseColWidth="10" defaultRowHeight="15" x14ac:dyDescent="0.25"/>
  <cols>
    <col min="1" max="1" width="11.5703125" style="1"/>
    <col min="8" max="8" width="16.7109375" customWidth="1"/>
  </cols>
  <sheetData>
    <row r="1" spans="1:21" ht="41.45" customHeight="1" x14ac:dyDescent="0.25">
      <c r="A1" s="82"/>
      <c r="B1" s="97" t="s">
        <v>112</v>
      </c>
      <c r="C1" s="98"/>
      <c r="D1" s="98"/>
      <c r="E1" s="98"/>
      <c r="F1" s="98"/>
      <c r="G1" s="98"/>
      <c r="H1" s="98"/>
      <c r="I1" s="83"/>
      <c r="J1" s="83"/>
      <c r="K1" s="83"/>
      <c r="L1" s="83"/>
      <c r="M1" s="83"/>
      <c r="N1" s="83"/>
      <c r="O1" s="84"/>
      <c r="P1" s="14"/>
      <c r="Q1" s="14"/>
      <c r="R1" s="14"/>
      <c r="S1" s="14"/>
      <c r="T1" s="14"/>
      <c r="U1" s="14"/>
    </row>
    <row r="2" spans="1:21" ht="50.45" customHeight="1" thickBot="1" x14ac:dyDescent="0.3">
      <c r="A2" s="93"/>
      <c r="B2" s="99"/>
      <c r="C2" s="99"/>
      <c r="D2" s="99"/>
      <c r="E2" s="99"/>
      <c r="F2" s="99"/>
      <c r="G2" s="99"/>
      <c r="H2" s="99"/>
      <c r="I2" s="94"/>
      <c r="J2" s="94"/>
      <c r="K2" s="94"/>
      <c r="L2" s="94"/>
      <c r="M2" s="94"/>
      <c r="N2" s="94"/>
      <c r="O2" s="95"/>
      <c r="P2" s="14"/>
      <c r="Q2" s="14"/>
      <c r="R2" s="14"/>
      <c r="S2" s="14"/>
      <c r="T2" s="14"/>
      <c r="U2" s="14"/>
    </row>
    <row r="3" spans="1:21" s="1" customFormat="1" ht="16.7" customHeight="1" x14ac:dyDescent="0.25">
      <c r="A3" s="87"/>
      <c r="B3" s="88"/>
      <c r="C3" s="88"/>
      <c r="D3" s="88"/>
      <c r="E3" s="88"/>
      <c r="F3" s="88"/>
      <c r="G3" s="88"/>
      <c r="H3" s="88"/>
      <c r="I3" s="85"/>
      <c r="J3" s="85"/>
      <c r="K3" s="85"/>
      <c r="L3" s="85"/>
      <c r="M3" s="85"/>
      <c r="N3" s="85"/>
      <c r="O3" s="86"/>
      <c r="P3" s="14"/>
      <c r="Q3" s="14"/>
      <c r="R3" s="14"/>
      <c r="S3" s="14"/>
      <c r="T3" s="14"/>
      <c r="U3" s="14"/>
    </row>
    <row r="4" spans="1:21" x14ac:dyDescent="0.25">
      <c r="A4" s="87"/>
      <c r="B4" s="96" t="s">
        <v>120</v>
      </c>
      <c r="C4" s="96"/>
      <c r="D4" s="96"/>
      <c r="E4" s="96"/>
      <c r="F4" s="96"/>
      <c r="G4" s="96"/>
      <c r="H4" s="96"/>
      <c r="I4" s="96"/>
      <c r="J4" s="96"/>
      <c r="K4" s="96"/>
      <c r="L4" s="96"/>
      <c r="M4" s="96"/>
      <c r="N4" s="96"/>
      <c r="O4" s="86"/>
      <c r="P4" s="14"/>
      <c r="Q4" s="14"/>
      <c r="R4" s="14"/>
      <c r="S4" s="14"/>
      <c r="T4" s="14"/>
      <c r="U4" s="14"/>
    </row>
    <row r="5" spans="1:21" x14ac:dyDescent="0.25">
      <c r="A5" s="87"/>
      <c r="B5" s="96"/>
      <c r="C5" s="96"/>
      <c r="D5" s="96"/>
      <c r="E5" s="96"/>
      <c r="F5" s="96"/>
      <c r="G5" s="96"/>
      <c r="H5" s="96"/>
      <c r="I5" s="96"/>
      <c r="J5" s="96"/>
      <c r="K5" s="96"/>
      <c r="L5" s="96"/>
      <c r="M5" s="96"/>
      <c r="N5" s="96"/>
      <c r="O5" s="89"/>
    </row>
    <row r="6" spans="1:21" x14ac:dyDescent="0.25">
      <c r="A6" s="87"/>
      <c r="B6" s="96"/>
      <c r="C6" s="96"/>
      <c r="D6" s="96"/>
      <c r="E6" s="96"/>
      <c r="F6" s="96"/>
      <c r="G6" s="96"/>
      <c r="H6" s="96"/>
      <c r="I6" s="96"/>
      <c r="J6" s="96"/>
      <c r="K6" s="96"/>
      <c r="L6" s="96"/>
      <c r="M6" s="96"/>
      <c r="N6" s="96"/>
      <c r="O6" s="89"/>
    </row>
    <row r="7" spans="1:21" x14ac:dyDescent="0.25">
      <c r="A7" s="87"/>
      <c r="B7" s="96"/>
      <c r="C7" s="96"/>
      <c r="D7" s="96"/>
      <c r="E7" s="96"/>
      <c r="F7" s="96"/>
      <c r="G7" s="96"/>
      <c r="H7" s="96"/>
      <c r="I7" s="96"/>
      <c r="J7" s="96"/>
      <c r="K7" s="96"/>
      <c r="L7" s="96"/>
      <c r="M7" s="96"/>
      <c r="N7" s="96"/>
      <c r="O7" s="89"/>
    </row>
    <row r="8" spans="1:21" x14ac:dyDescent="0.25">
      <c r="A8" s="87"/>
      <c r="B8" s="96"/>
      <c r="C8" s="96"/>
      <c r="D8" s="96"/>
      <c r="E8" s="96"/>
      <c r="F8" s="96"/>
      <c r="G8" s="96"/>
      <c r="H8" s="96"/>
      <c r="I8" s="96"/>
      <c r="J8" s="96"/>
      <c r="K8" s="96"/>
      <c r="L8" s="96"/>
      <c r="M8" s="96"/>
      <c r="N8" s="96"/>
      <c r="O8" s="89"/>
    </row>
    <row r="9" spans="1:21" x14ac:dyDescent="0.25">
      <c r="A9" s="87"/>
      <c r="B9" s="96"/>
      <c r="C9" s="96"/>
      <c r="D9" s="96"/>
      <c r="E9" s="96"/>
      <c r="F9" s="96"/>
      <c r="G9" s="96"/>
      <c r="H9" s="96"/>
      <c r="I9" s="96"/>
      <c r="J9" s="96"/>
      <c r="K9" s="96"/>
      <c r="L9" s="96"/>
      <c r="M9" s="96"/>
      <c r="N9" s="96"/>
      <c r="O9" s="89"/>
    </row>
    <row r="10" spans="1:21" x14ac:dyDescent="0.25">
      <c r="A10" s="87"/>
      <c r="B10" s="96"/>
      <c r="C10" s="96"/>
      <c r="D10" s="96"/>
      <c r="E10" s="96"/>
      <c r="F10" s="96"/>
      <c r="G10" s="96"/>
      <c r="H10" s="96"/>
      <c r="I10" s="96"/>
      <c r="J10" s="96"/>
      <c r="K10" s="96"/>
      <c r="L10" s="96"/>
      <c r="M10" s="96"/>
      <c r="N10" s="96"/>
      <c r="O10" s="89"/>
    </row>
    <row r="11" spans="1:21" x14ac:dyDescent="0.25">
      <c r="A11" s="87"/>
      <c r="B11" s="96"/>
      <c r="C11" s="96"/>
      <c r="D11" s="96"/>
      <c r="E11" s="96"/>
      <c r="F11" s="96"/>
      <c r="G11" s="96"/>
      <c r="H11" s="96"/>
      <c r="I11" s="96"/>
      <c r="J11" s="96"/>
      <c r="K11" s="96"/>
      <c r="L11" s="96"/>
      <c r="M11" s="96"/>
      <c r="N11" s="96"/>
      <c r="O11" s="89"/>
    </row>
    <row r="12" spans="1:21" x14ac:dyDescent="0.25">
      <c r="A12" s="87"/>
      <c r="B12" s="96"/>
      <c r="C12" s="96"/>
      <c r="D12" s="96"/>
      <c r="E12" s="96"/>
      <c r="F12" s="96"/>
      <c r="G12" s="96"/>
      <c r="H12" s="96"/>
      <c r="I12" s="96"/>
      <c r="J12" s="96"/>
      <c r="K12" s="96"/>
      <c r="L12" s="96"/>
      <c r="M12" s="96"/>
      <c r="N12" s="96"/>
      <c r="O12" s="89"/>
    </row>
    <row r="13" spans="1:21" x14ac:dyDescent="0.25">
      <c r="A13" s="87"/>
      <c r="B13" s="96"/>
      <c r="C13" s="96"/>
      <c r="D13" s="96"/>
      <c r="E13" s="96"/>
      <c r="F13" s="96"/>
      <c r="G13" s="96"/>
      <c r="H13" s="96"/>
      <c r="I13" s="96"/>
      <c r="J13" s="96"/>
      <c r="K13" s="96"/>
      <c r="L13" s="96"/>
      <c r="M13" s="96"/>
      <c r="N13" s="96"/>
      <c r="O13" s="89"/>
    </row>
    <row r="14" spans="1:21" x14ac:dyDescent="0.25">
      <c r="A14" s="87"/>
      <c r="B14" s="96"/>
      <c r="C14" s="96"/>
      <c r="D14" s="96"/>
      <c r="E14" s="96"/>
      <c r="F14" s="96"/>
      <c r="G14" s="96"/>
      <c r="H14" s="96"/>
      <c r="I14" s="96"/>
      <c r="J14" s="96"/>
      <c r="K14" s="96"/>
      <c r="L14" s="96"/>
      <c r="M14" s="96"/>
      <c r="N14" s="96"/>
      <c r="O14" s="89"/>
    </row>
    <row r="15" spans="1:21" x14ac:dyDescent="0.25">
      <c r="A15" s="87"/>
      <c r="B15" s="96"/>
      <c r="C15" s="96"/>
      <c r="D15" s="96"/>
      <c r="E15" s="96"/>
      <c r="F15" s="96"/>
      <c r="G15" s="96"/>
      <c r="H15" s="96"/>
      <c r="I15" s="96"/>
      <c r="J15" s="96"/>
      <c r="K15" s="96"/>
      <c r="L15" s="96"/>
      <c r="M15" s="96"/>
      <c r="N15" s="96"/>
      <c r="O15" s="89"/>
    </row>
    <row r="16" spans="1:21" x14ac:dyDescent="0.25">
      <c r="A16" s="87"/>
      <c r="B16" s="96"/>
      <c r="C16" s="96"/>
      <c r="D16" s="96"/>
      <c r="E16" s="96"/>
      <c r="F16" s="96"/>
      <c r="G16" s="96"/>
      <c r="H16" s="96"/>
      <c r="I16" s="96"/>
      <c r="J16" s="96"/>
      <c r="K16" s="96"/>
      <c r="L16" s="96"/>
      <c r="M16" s="96"/>
      <c r="N16" s="96"/>
      <c r="O16" s="89"/>
    </row>
    <row r="17" spans="1:15" x14ac:dyDescent="0.25">
      <c r="A17" s="87"/>
      <c r="B17" s="96"/>
      <c r="C17" s="96"/>
      <c r="D17" s="96"/>
      <c r="E17" s="96"/>
      <c r="F17" s="96"/>
      <c r="G17" s="96"/>
      <c r="H17" s="96"/>
      <c r="I17" s="96"/>
      <c r="J17" s="96"/>
      <c r="K17" s="96"/>
      <c r="L17" s="96"/>
      <c r="M17" s="96"/>
      <c r="N17" s="96"/>
      <c r="O17" s="89"/>
    </row>
    <row r="18" spans="1:15" x14ac:dyDescent="0.25">
      <c r="A18" s="87"/>
      <c r="B18" s="96"/>
      <c r="C18" s="96"/>
      <c r="D18" s="96"/>
      <c r="E18" s="96"/>
      <c r="F18" s="96"/>
      <c r="G18" s="96"/>
      <c r="H18" s="96"/>
      <c r="I18" s="96"/>
      <c r="J18" s="96"/>
      <c r="K18" s="96"/>
      <c r="L18" s="96"/>
      <c r="M18" s="96"/>
      <c r="N18" s="96"/>
      <c r="O18" s="89"/>
    </row>
    <row r="19" spans="1:15" x14ac:dyDescent="0.25">
      <c r="A19" s="87"/>
      <c r="B19" s="96"/>
      <c r="C19" s="96"/>
      <c r="D19" s="96"/>
      <c r="E19" s="96"/>
      <c r="F19" s="96"/>
      <c r="G19" s="96"/>
      <c r="H19" s="96"/>
      <c r="I19" s="96"/>
      <c r="J19" s="96"/>
      <c r="K19" s="96"/>
      <c r="L19" s="96"/>
      <c r="M19" s="96"/>
      <c r="N19" s="96"/>
      <c r="O19" s="89"/>
    </row>
    <row r="20" spans="1:15" x14ac:dyDescent="0.25">
      <c r="A20" s="87"/>
      <c r="B20" s="96"/>
      <c r="C20" s="96"/>
      <c r="D20" s="96"/>
      <c r="E20" s="96"/>
      <c r="F20" s="96"/>
      <c r="G20" s="96"/>
      <c r="H20" s="96"/>
      <c r="I20" s="96"/>
      <c r="J20" s="96"/>
      <c r="K20" s="96"/>
      <c r="L20" s="96"/>
      <c r="M20" s="96"/>
      <c r="N20" s="96"/>
      <c r="O20" s="89"/>
    </row>
    <row r="21" spans="1:15" x14ac:dyDescent="0.25">
      <c r="A21" s="87"/>
      <c r="B21" s="96"/>
      <c r="C21" s="96"/>
      <c r="D21" s="96"/>
      <c r="E21" s="96"/>
      <c r="F21" s="96"/>
      <c r="G21" s="96"/>
      <c r="H21" s="96"/>
      <c r="I21" s="96"/>
      <c r="J21" s="96"/>
      <c r="K21" s="96"/>
      <c r="L21" s="96"/>
      <c r="M21" s="96"/>
      <c r="N21" s="96"/>
      <c r="O21" s="89"/>
    </row>
    <row r="22" spans="1:15" x14ac:dyDescent="0.25">
      <c r="A22" s="87"/>
      <c r="B22" s="96"/>
      <c r="C22" s="96"/>
      <c r="D22" s="96"/>
      <c r="E22" s="96"/>
      <c r="F22" s="96"/>
      <c r="G22" s="96"/>
      <c r="H22" s="96"/>
      <c r="I22" s="96"/>
      <c r="J22" s="96"/>
      <c r="K22" s="96"/>
      <c r="L22" s="96"/>
      <c r="M22" s="96"/>
      <c r="N22" s="96"/>
      <c r="O22" s="89"/>
    </row>
    <row r="23" spans="1:15" x14ac:dyDescent="0.25">
      <c r="A23" s="87"/>
      <c r="B23" s="96"/>
      <c r="C23" s="96"/>
      <c r="D23" s="96"/>
      <c r="E23" s="96"/>
      <c r="F23" s="96"/>
      <c r="G23" s="96"/>
      <c r="H23" s="96"/>
      <c r="I23" s="96"/>
      <c r="J23" s="96"/>
      <c r="K23" s="96"/>
      <c r="L23" s="96"/>
      <c r="M23" s="96"/>
      <c r="N23" s="96"/>
      <c r="O23" s="89"/>
    </row>
    <row r="24" spans="1:15" x14ac:dyDescent="0.25">
      <c r="A24" s="87"/>
      <c r="B24" s="96"/>
      <c r="C24" s="96"/>
      <c r="D24" s="96"/>
      <c r="E24" s="96"/>
      <c r="F24" s="96"/>
      <c r="G24" s="96"/>
      <c r="H24" s="96"/>
      <c r="I24" s="96"/>
      <c r="J24" s="96"/>
      <c r="K24" s="96"/>
      <c r="L24" s="96"/>
      <c r="M24" s="96"/>
      <c r="N24" s="96"/>
      <c r="O24" s="89"/>
    </row>
    <row r="25" spans="1:15" x14ac:dyDescent="0.25">
      <c r="A25" s="87"/>
      <c r="B25" s="96"/>
      <c r="C25" s="96"/>
      <c r="D25" s="96"/>
      <c r="E25" s="96"/>
      <c r="F25" s="96"/>
      <c r="G25" s="96"/>
      <c r="H25" s="96"/>
      <c r="I25" s="96"/>
      <c r="J25" s="96"/>
      <c r="K25" s="96"/>
      <c r="L25" s="96"/>
      <c r="M25" s="96"/>
      <c r="N25" s="96"/>
      <c r="O25" s="89"/>
    </row>
    <row r="26" spans="1:15" x14ac:dyDescent="0.25">
      <c r="A26" s="87"/>
      <c r="B26" s="96"/>
      <c r="C26" s="96"/>
      <c r="D26" s="96"/>
      <c r="E26" s="96"/>
      <c r="F26" s="96"/>
      <c r="G26" s="96"/>
      <c r="H26" s="96"/>
      <c r="I26" s="96"/>
      <c r="J26" s="96"/>
      <c r="K26" s="96"/>
      <c r="L26" s="96"/>
      <c r="M26" s="96"/>
      <c r="N26" s="96"/>
      <c r="O26" s="89"/>
    </row>
    <row r="27" spans="1:15" x14ac:dyDescent="0.25">
      <c r="A27" s="87"/>
      <c r="B27" s="96"/>
      <c r="C27" s="96"/>
      <c r="D27" s="96"/>
      <c r="E27" s="96"/>
      <c r="F27" s="96"/>
      <c r="G27" s="96"/>
      <c r="H27" s="96"/>
      <c r="I27" s="96"/>
      <c r="J27" s="96"/>
      <c r="K27" s="96"/>
      <c r="L27" s="96"/>
      <c r="M27" s="96"/>
      <c r="N27" s="96"/>
      <c r="O27" s="89"/>
    </row>
    <row r="28" spans="1:15" x14ac:dyDescent="0.25">
      <c r="A28" s="87"/>
      <c r="B28" s="96"/>
      <c r="C28" s="96"/>
      <c r="D28" s="96"/>
      <c r="E28" s="96"/>
      <c r="F28" s="96"/>
      <c r="G28" s="96"/>
      <c r="H28" s="96"/>
      <c r="I28" s="96"/>
      <c r="J28" s="96"/>
      <c r="K28" s="96"/>
      <c r="L28" s="96"/>
      <c r="M28" s="96"/>
      <c r="N28" s="96"/>
      <c r="O28" s="89"/>
    </row>
    <row r="29" spans="1:15" x14ac:dyDescent="0.25">
      <c r="A29" s="87"/>
      <c r="B29" s="96"/>
      <c r="C29" s="96"/>
      <c r="D29" s="96"/>
      <c r="E29" s="96"/>
      <c r="F29" s="96"/>
      <c r="G29" s="96"/>
      <c r="H29" s="96"/>
      <c r="I29" s="96"/>
      <c r="J29" s="96"/>
      <c r="K29" s="96"/>
      <c r="L29" s="96"/>
      <c r="M29" s="96"/>
      <c r="N29" s="96"/>
      <c r="O29" s="89"/>
    </row>
    <row r="30" spans="1:15" x14ac:dyDescent="0.25">
      <c r="A30" s="87"/>
      <c r="B30" s="96"/>
      <c r="C30" s="96"/>
      <c r="D30" s="96"/>
      <c r="E30" s="96"/>
      <c r="F30" s="96"/>
      <c r="G30" s="96"/>
      <c r="H30" s="96"/>
      <c r="I30" s="96"/>
      <c r="J30" s="96"/>
      <c r="K30" s="96"/>
      <c r="L30" s="96"/>
      <c r="M30" s="96"/>
      <c r="N30" s="96"/>
      <c r="O30" s="89"/>
    </row>
    <row r="31" spans="1:15" x14ac:dyDescent="0.25">
      <c r="A31" s="87"/>
      <c r="B31" s="96"/>
      <c r="C31" s="96"/>
      <c r="D31" s="96"/>
      <c r="E31" s="96"/>
      <c r="F31" s="96"/>
      <c r="G31" s="96"/>
      <c r="H31" s="96"/>
      <c r="I31" s="96"/>
      <c r="J31" s="96"/>
      <c r="K31" s="96"/>
      <c r="L31" s="96"/>
      <c r="M31" s="96"/>
      <c r="N31" s="96"/>
      <c r="O31" s="89"/>
    </row>
    <row r="32" spans="1:15" x14ac:dyDescent="0.25">
      <c r="A32" s="87"/>
      <c r="B32" s="96"/>
      <c r="C32" s="96"/>
      <c r="D32" s="96"/>
      <c r="E32" s="96"/>
      <c r="F32" s="96"/>
      <c r="G32" s="96"/>
      <c r="H32" s="96"/>
      <c r="I32" s="96"/>
      <c r="J32" s="96"/>
      <c r="K32" s="96"/>
      <c r="L32" s="96"/>
      <c r="M32" s="96"/>
      <c r="N32" s="96"/>
      <c r="O32" s="89"/>
    </row>
    <row r="33" spans="1:15" x14ac:dyDescent="0.25">
      <c r="A33" s="87"/>
      <c r="B33" s="96"/>
      <c r="C33" s="96"/>
      <c r="D33" s="96"/>
      <c r="E33" s="96"/>
      <c r="F33" s="96"/>
      <c r="G33" s="96"/>
      <c r="H33" s="96"/>
      <c r="I33" s="96"/>
      <c r="J33" s="96"/>
      <c r="K33" s="96"/>
      <c r="L33" s="96"/>
      <c r="M33" s="96"/>
      <c r="N33" s="96"/>
      <c r="O33" s="89"/>
    </row>
    <row r="34" spans="1:15" x14ac:dyDescent="0.25">
      <c r="A34" s="87"/>
      <c r="B34" s="96"/>
      <c r="C34" s="96"/>
      <c r="D34" s="96"/>
      <c r="E34" s="96"/>
      <c r="F34" s="96"/>
      <c r="G34" s="96"/>
      <c r="H34" s="96"/>
      <c r="I34" s="96"/>
      <c r="J34" s="96"/>
      <c r="K34" s="96"/>
      <c r="L34" s="96"/>
      <c r="M34" s="96"/>
      <c r="N34" s="96"/>
      <c r="O34" s="89"/>
    </row>
    <row r="35" spans="1:15" ht="7.35" customHeight="1" x14ac:dyDescent="0.25">
      <c r="A35" s="87"/>
      <c r="B35" s="96"/>
      <c r="C35" s="96"/>
      <c r="D35" s="96"/>
      <c r="E35" s="96"/>
      <c r="F35" s="96"/>
      <c r="G35" s="96"/>
      <c r="H35" s="96"/>
      <c r="I35" s="96"/>
      <c r="J35" s="96"/>
      <c r="K35" s="96"/>
      <c r="L35" s="96"/>
      <c r="M35" s="96"/>
      <c r="N35" s="96"/>
      <c r="O35" s="89"/>
    </row>
    <row r="36" spans="1:15" hidden="1" x14ac:dyDescent="0.25">
      <c r="A36" s="87"/>
      <c r="B36" s="96"/>
      <c r="C36" s="96"/>
      <c r="D36" s="96"/>
      <c r="E36" s="96"/>
      <c r="F36" s="96"/>
      <c r="G36" s="96"/>
      <c r="H36" s="96"/>
      <c r="I36" s="96"/>
      <c r="J36" s="96"/>
      <c r="K36" s="96"/>
      <c r="L36" s="96"/>
      <c r="M36" s="96"/>
      <c r="N36" s="96"/>
      <c r="O36" s="89"/>
    </row>
    <row r="37" spans="1:15" hidden="1" x14ac:dyDescent="0.25">
      <c r="A37" s="87"/>
      <c r="B37" s="96"/>
      <c r="C37" s="96"/>
      <c r="D37" s="96"/>
      <c r="E37" s="96"/>
      <c r="F37" s="96"/>
      <c r="G37" s="96"/>
      <c r="H37" s="96"/>
      <c r="I37" s="96"/>
      <c r="J37" s="96"/>
      <c r="K37" s="96"/>
      <c r="L37" s="96"/>
      <c r="M37" s="96"/>
      <c r="N37" s="96"/>
      <c r="O37" s="89"/>
    </row>
    <row r="38" spans="1:15" hidden="1" x14ac:dyDescent="0.25">
      <c r="A38" s="87"/>
      <c r="B38" s="96"/>
      <c r="C38" s="96"/>
      <c r="D38" s="96"/>
      <c r="E38" s="96"/>
      <c r="F38" s="96"/>
      <c r="G38" s="96"/>
      <c r="H38" s="96"/>
      <c r="I38" s="96"/>
      <c r="J38" s="96"/>
      <c r="K38" s="96"/>
      <c r="L38" s="96"/>
      <c r="M38" s="96"/>
      <c r="N38" s="96"/>
      <c r="O38" s="89"/>
    </row>
    <row r="39" spans="1:15" hidden="1" x14ac:dyDescent="0.25">
      <c r="A39" s="87"/>
      <c r="B39" s="96"/>
      <c r="C39" s="96"/>
      <c r="D39" s="96"/>
      <c r="E39" s="96"/>
      <c r="F39" s="96"/>
      <c r="G39" s="96"/>
      <c r="H39" s="96"/>
      <c r="I39" s="96"/>
      <c r="J39" s="96"/>
      <c r="K39" s="96"/>
      <c r="L39" s="96"/>
      <c r="M39" s="96"/>
      <c r="N39" s="96"/>
      <c r="O39" s="89"/>
    </row>
    <row r="40" spans="1:15" hidden="1" x14ac:dyDescent="0.25">
      <c r="A40" s="87"/>
      <c r="B40" s="96"/>
      <c r="C40" s="96"/>
      <c r="D40" s="96"/>
      <c r="E40" s="96"/>
      <c r="F40" s="96"/>
      <c r="G40" s="96"/>
      <c r="H40" s="96"/>
      <c r="I40" s="96"/>
      <c r="J40" s="96"/>
      <c r="K40" s="96"/>
      <c r="L40" s="96"/>
      <c r="M40" s="96"/>
      <c r="N40" s="96"/>
      <c r="O40" s="89"/>
    </row>
    <row r="41" spans="1:15" hidden="1" x14ac:dyDescent="0.25">
      <c r="A41" s="87"/>
      <c r="B41" s="96"/>
      <c r="C41" s="96"/>
      <c r="D41" s="96"/>
      <c r="E41" s="96"/>
      <c r="F41" s="96"/>
      <c r="G41" s="96"/>
      <c r="H41" s="96"/>
      <c r="I41" s="96"/>
      <c r="J41" s="96"/>
      <c r="K41" s="96"/>
      <c r="L41" s="96"/>
      <c r="M41" s="96"/>
      <c r="N41" s="96"/>
      <c r="O41" s="89"/>
    </row>
    <row r="42" spans="1:15" hidden="1" x14ac:dyDescent="0.25">
      <c r="A42" s="87"/>
      <c r="B42" s="96"/>
      <c r="C42" s="96"/>
      <c r="D42" s="96"/>
      <c r="E42" s="96"/>
      <c r="F42" s="96"/>
      <c r="G42" s="96"/>
      <c r="H42" s="96"/>
      <c r="I42" s="96"/>
      <c r="J42" s="96"/>
      <c r="K42" s="96"/>
      <c r="L42" s="96"/>
      <c r="M42" s="96"/>
      <c r="N42" s="96"/>
      <c r="O42" s="89"/>
    </row>
    <row r="43" spans="1:15" ht="243" customHeight="1" x14ac:dyDescent="0.25">
      <c r="A43" s="87"/>
      <c r="B43" s="96"/>
      <c r="C43" s="96"/>
      <c r="D43" s="96"/>
      <c r="E43" s="96"/>
      <c r="F43" s="96"/>
      <c r="G43" s="96"/>
      <c r="H43" s="96"/>
      <c r="I43" s="96"/>
      <c r="J43" s="96"/>
      <c r="K43" s="96"/>
      <c r="L43" s="96"/>
      <c r="M43" s="96"/>
      <c r="N43" s="96"/>
      <c r="O43" s="89"/>
    </row>
    <row r="44" spans="1:15" ht="15.75" thickBot="1" x14ac:dyDescent="0.3">
      <c r="A44" s="90"/>
      <c r="B44" s="91"/>
      <c r="C44" s="91"/>
      <c r="D44" s="91"/>
      <c r="E44" s="91"/>
      <c r="F44" s="91"/>
      <c r="G44" s="91"/>
      <c r="H44" s="91"/>
      <c r="I44" s="91"/>
      <c r="J44" s="91"/>
      <c r="K44" s="91"/>
      <c r="L44" s="91"/>
      <c r="M44" s="91"/>
      <c r="N44" s="91"/>
      <c r="O44" s="92"/>
    </row>
  </sheetData>
  <sheetProtection algorithmName="SHA-512" hashValue="5jkvvTTmxmc5r87595IBc/vhhS2xOWY9YfoF5IVOdbZgW2TrUQFErBZc73UXXW6aztz1ABYexrgDuoWYjc5iEQ==" saltValue="S3+OwiU7ELgpl10RVum+NA==" spinCount="100000" sheet="1" objects="1" scenarios="1"/>
  <mergeCells count="2">
    <mergeCell ref="B4:N43"/>
    <mergeCell ref="B1:H2"/>
  </mergeCells>
  <pageMargins left="0.70866141732283472" right="0.70866141732283472" top="0.78740157480314965" bottom="0.78740157480314965" header="0.31496062992125984" footer="0.31496062992125984"/>
  <pageSetup paperSize="9" scale="68" orientation="landscape" verticalDpi="0" r:id="rId1"/>
  <headerFooter>
    <oddHeader>&amp;CCO&amp;Y2&amp;Y-Fahrten- und Homeofficerechner - Einleitung</oddHeader>
    <oddFooter>&amp;CEin Angebot der Energieagentur Rheinland-Pfalz GmbH 2021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42"/>
  <sheetViews>
    <sheetView zoomScale="80" zoomScaleNormal="80" workbookViewId="0">
      <selection activeCell="E16" sqref="E16"/>
    </sheetView>
  </sheetViews>
  <sheetFormatPr baseColWidth="10" defaultColWidth="9.140625" defaultRowHeight="15" x14ac:dyDescent="0.25"/>
  <cols>
    <col min="1" max="1" width="3.140625" customWidth="1"/>
    <col min="2" max="2" width="44.5703125" customWidth="1"/>
    <col min="3" max="3" width="38.85546875" customWidth="1"/>
    <col min="4" max="4" width="22.28515625" bestFit="1" customWidth="1"/>
    <col min="5" max="5" width="16.140625" bestFit="1" customWidth="1"/>
    <col min="6" max="6" width="19.7109375" bestFit="1" customWidth="1"/>
    <col min="7" max="7" width="15.42578125" bestFit="1" customWidth="1"/>
    <col min="8" max="8" width="27.42578125" style="1" customWidth="1"/>
    <col min="9" max="9" width="27.5703125" style="1" customWidth="1"/>
  </cols>
  <sheetData>
    <row r="1" spans="2:9" ht="269.10000000000002" customHeight="1" thickBot="1" x14ac:dyDescent="0.3">
      <c r="B1" s="100" t="s">
        <v>99</v>
      </c>
      <c r="C1" s="101"/>
      <c r="D1" s="101"/>
      <c r="E1" s="101"/>
      <c r="F1" s="101"/>
      <c r="G1" s="101"/>
      <c r="H1" s="101"/>
      <c r="I1" s="102"/>
    </row>
    <row r="2" spans="2:9" ht="15.75" thickBot="1" x14ac:dyDescent="0.3"/>
    <row r="3" spans="2:9" ht="54.95" customHeight="1" x14ac:dyDescent="0.25">
      <c r="B3" s="58"/>
      <c r="C3" s="38" t="s">
        <v>121</v>
      </c>
      <c r="D3" s="59" t="s">
        <v>93</v>
      </c>
      <c r="E3" s="59" t="s">
        <v>6</v>
      </c>
      <c r="F3" s="38" t="s">
        <v>95</v>
      </c>
      <c r="G3" s="38" t="s">
        <v>8</v>
      </c>
      <c r="H3" s="38" t="s">
        <v>113</v>
      </c>
      <c r="I3" s="60" t="s">
        <v>114</v>
      </c>
    </row>
    <row r="4" spans="2:9" ht="18" x14ac:dyDescent="0.35">
      <c r="B4" s="47" t="s">
        <v>77</v>
      </c>
      <c r="C4" s="20">
        <v>7.07</v>
      </c>
      <c r="D4" s="23" t="s">
        <v>90</v>
      </c>
      <c r="E4" s="21"/>
      <c r="F4" s="27">
        <v>3.1363560444780001</v>
      </c>
      <c r="G4" s="23" t="s">
        <v>100</v>
      </c>
      <c r="H4" s="15">
        <f>C4/100*E4*F4</f>
        <v>0</v>
      </c>
      <c r="I4" s="61">
        <f t="shared" ref="I4:I19" si="0">H4/1000</f>
        <v>0</v>
      </c>
    </row>
    <row r="5" spans="2:9" ht="18" x14ac:dyDescent="0.35">
      <c r="B5" s="47" t="s">
        <v>60</v>
      </c>
      <c r="C5" s="20">
        <v>7</v>
      </c>
      <c r="D5" s="23" t="s">
        <v>90</v>
      </c>
      <c r="E5" s="21">
        <v>30</v>
      </c>
      <c r="F5" s="27">
        <v>2.8979881283340001</v>
      </c>
      <c r="G5" s="23" t="s">
        <v>100</v>
      </c>
      <c r="H5" s="15">
        <f t="shared" ref="H5:H12" si="1">C5/100*E5*F5</f>
        <v>6.0857750695014001</v>
      </c>
      <c r="I5" s="61">
        <f t="shared" si="0"/>
        <v>6.0857750695014002E-3</v>
      </c>
    </row>
    <row r="6" spans="2:9" s="1" customFormat="1" ht="18" x14ac:dyDescent="0.35">
      <c r="B6" s="47" t="s">
        <v>75</v>
      </c>
      <c r="C6" s="20"/>
      <c r="D6" s="23" t="s">
        <v>91</v>
      </c>
      <c r="E6" s="21"/>
      <c r="F6" s="27">
        <v>2.0450629711460002</v>
      </c>
      <c r="G6" s="23" t="s">
        <v>101</v>
      </c>
      <c r="H6" s="15">
        <f t="shared" si="1"/>
        <v>0</v>
      </c>
      <c r="I6" s="61">
        <f t="shared" si="0"/>
        <v>0</v>
      </c>
    </row>
    <row r="7" spans="2:9" ht="18" x14ac:dyDescent="0.35">
      <c r="B7" s="47" t="s">
        <v>74</v>
      </c>
      <c r="C7" s="20"/>
      <c r="D7" s="23" t="s">
        <v>91</v>
      </c>
      <c r="E7" s="21"/>
      <c r="F7" s="27">
        <v>3.7074516343929997</v>
      </c>
      <c r="G7" s="23" t="s">
        <v>101</v>
      </c>
      <c r="H7" s="15">
        <f t="shared" si="1"/>
        <v>0</v>
      </c>
      <c r="I7" s="61">
        <f t="shared" si="0"/>
        <v>0</v>
      </c>
    </row>
    <row r="8" spans="2:9" ht="18" x14ac:dyDescent="0.35">
      <c r="B8" s="47" t="s">
        <v>78</v>
      </c>
      <c r="C8" s="20">
        <v>20.190000000000001</v>
      </c>
      <c r="D8" s="23" t="s">
        <v>4</v>
      </c>
      <c r="E8" s="21"/>
      <c r="F8" s="27">
        <v>0.04</v>
      </c>
      <c r="G8" s="23" t="s">
        <v>102</v>
      </c>
      <c r="H8" s="15">
        <f>C8/100*E8*F8</f>
        <v>0</v>
      </c>
      <c r="I8" s="61">
        <f t="shared" si="0"/>
        <v>0</v>
      </c>
    </row>
    <row r="9" spans="2:9" ht="18" x14ac:dyDescent="0.35">
      <c r="B9" s="47" t="s">
        <v>86</v>
      </c>
      <c r="C9" s="20">
        <v>20.190000000000001</v>
      </c>
      <c r="D9" s="23" t="s">
        <v>4</v>
      </c>
      <c r="E9" s="21"/>
      <c r="F9" s="27">
        <v>0.54400000000000004</v>
      </c>
      <c r="G9" s="23" t="s">
        <v>102</v>
      </c>
      <c r="H9" s="15">
        <f t="shared" si="1"/>
        <v>0</v>
      </c>
      <c r="I9" s="61">
        <f t="shared" si="0"/>
        <v>0</v>
      </c>
    </row>
    <row r="10" spans="2:9" x14ac:dyDescent="0.25">
      <c r="B10" s="47" t="s">
        <v>0</v>
      </c>
      <c r="C10" s="26" t="s">
        <v>94</v>
      </c>
      <c r="D10" s="23"/>
      <c r="E10" s="21"/>
      <c r="F10" s="27"/>
      <c r="G10" s="23"/>
      <c r="H10" s="15">
        <v>0</v>
      </c>
      <c r="I10" s="61">
        <f t="shared" si="0"/>
        <v>0</v>
      </c>
    </row>
    <row r="11" spans="2:9" ht="18" x14ac:dyDescent="0.35">
      <c r="B11" s="47" t="s">
        <v>79</v>
      </c>
      <c r="C11" s="20"/>
      <c r="D11" s="23" t="s">
        <v>4</v>
      </c>
      <c r="E11" s="21"/>
      <c r="F11" s="27">
        <v>0.04</v>
      </c>
      <c r="G11" s="23" t="s">
        <v>102</v>
      </c>
      <c r="H11" s="15">
        <f t="shared" si="1"/>
        <v>0</v>
      </c>
      <c r="I11" s="61">
        <f t="shared" si="0"/>
        <v>0</v>
      </c>
    </row>
    <row r="12" spans="2:9" ht="18" x14ac:dyDescent="0.35">
      <c r="B12" s="47" t="s">
        <v>87</v>
      </c>
      <c r="C12" s="20"/>
      <c r="D12" s="23" t="s">
        <v>4</v>
      </c>
      <c r="E12" s="21"/>
      <c r="F12" s="27">
        <v>0.54400000000000004</v>
      </c>
      <c r="G12" s="23" t="s">
        <v>102</v>
      </c>
      <c r="H12" s="15">
        <f t="shared" si="1"/>
        <v>0</v>
      </c>
      <c r="I12" s="61">
        <f t="shared" si="0"/>
        <v>0</v>
      </c>
    </row>
    <row r="13" spans="2:9" x14ac:dyDescent="0.25">
      <c r="B13" s="62" t="s">
        <v>15</v>
      </c>
      <c r="C13" s="25" t="s">
        <v>94</v>
      </c>
      <c r="D13" s="24" t="s">
        <v>94</v>
      </c>
      <c r="E13" s="22"/>
      <c r="F13" s="28">
        <v>0.14299999999999999</v>
      </c>
      <c r="G13" s="24" t="s">
        <v>85</v>
      </c>
      <c r="H13" s="16">
        <f t="shared" ref="H13:H19" si="2">E13*F13</f>
        <v>0</v>
      </c>
      <c r="I13" s="63">
        <f t="shared" si="0"/>
        <v>0</v>
      </c>
    </row>
    <row r="14" spans="2:9" x14ac:dyDescent="0.25">
      <c r="B14" s="47" t="s">
        <v>1</v>
      </c>
      <c r="C14" s="25" t="s">
        <v>94</v>
      </c>
      <c r="D14" s="24" t="s">
        <v>94</v>
      </c>
      <c r="E14" s="21"/>
      <c r="F14" s="27">
        <v>2.9000000000000001E-2</v>
      </c>
      <c r="G14" s="24" t="s">
        <v>85</v>
      </c>
      <c r="H14" s="15">
        <f t="shared" si="2"/>
        <v>0</v>
      </c>
      <c r="I14" s="61">
        <f t="shared" si="0"/>
        <v>0</v>
      </c>
    </row>
    <row r="15" spans="2:9" x14ac:dyDescent="0.25">
      <c r="B15" s="47" t="s">
        <v>9</v>
      </c>
      <c r="C15" s="25" t="s">
        <v>94</v>
      </c>
      <c r="D15" s="24" t="s">
        <v>94</v>
      </c>
      <c r="E15" s="21">
        <v>30</v>
      </c>
      <c r="F15" s="27">
        <v>5.5E-2</v>
      </c>
      <c r="G15" s="24" t="s">
        <v>85</v>
      </c>
      <c r="H15" s="15">
        <f t="shared" si="2"/>
        <v>1.65</v>
      </c>
      <c r="I15" s="61">
        <f t="shared" si="0"/>
        <v>1.65E-3</v>
      </c>
    </row>
    <row r="16" spans="2:9" x14ac:dyDescent="0.25">
      <c r="B16" s="47" t="s">
        <v>2</v>
      </c>
      <c r="C16" s="25" t="s">
        <v>94</v>
      </c>
      <c r="D16" s="24" t="s">
        <v>94</v>
      </c>
      <c r="E16" s="21"/>
      <c r="F16" s="27">
        <v>0.08</v>
      </c>
      <c r="G16" s="24" t="s">
        <v>85</v>
      </c>
      <c r="H16" s="15">
        <f t="shared" si="2"/>
        <v>0</v>
      </c>
      <c r="I16" s="61">
        <f t="shared" si="0"/>
        <v>0</v>
      </c>
    </row>
    <row r="17" spans="2:9" x14ac:dyDescent="0.25">
      <c r="B17" s="47" t="s">
        <v>3</v>
      </c>
      <c r="C17" s="25" t="s">
        <v>94</v>
      </c>
      <c r="D17" s="24" t="s">
        <v>94</v>
      </c>
      <c r="E17" s="21"/>
      <c r="F17" s="27">
        <v>5.5E-2</v>
      </c>
      <c r="G17" s="24" t="s">
        <v>85</v>
      </c>
      <c r="H17" s="15">
        <f t="shared" si="2"/>
        <v>0</v>
      </c>
      <c r="I17" s="61">
        <f t="shared" si="0"/>
        <v>0</v>
      </c>
    </row>
    <row r="18" spans="2:9" x14ac:dyDescent="0.25">
      <c r="B18" s="47" t="s">
        <v>12</v>
      </c>
      <c r="C18" s="25" t="s">
        <v>94</v>
      </c>
      <c r="D18" s="24" t="s">
        <v>94</v>
      </c>
      <c r="E18" s="21"/>
      <c r="F18" s="27">
        <v>2.9000000000000001E-2</v>
      </c>
      <c r="G18" s="24" t="s">
        <v>85</v>
      </c>
      <c r="H18" s="15">
        <f t="shared" si="2"/>
        <v>0</v>
      </c>
      <c r="I18" s="61">
        <f t="shared" si="0"/>
        <v>0</v>
      </c>
    </row>
    <row r="19" spans="2:9" ht="15.75" thickBot="1" x14ac:dyDescent="0.3">
      <c r="B19" s="64" t="s">
        <v>13</v>
      </c>
      <c r="C19" s="65" t="s">
        <v>94</v>
      </c>
      <c r="D19" s="66" t="s">
        <v>94</v>
      </c>
      <c r="E19" s="42"/>
      <c r="F19" s="67">
        <v>0.214</v>
      </c>
      <c r="G19" s="66" t="s">
        <v>85</v>
      </c>
      <c r="H19" s="68">
        <f t="shared" si="2"/>
        <v>0</v>
      </c>
      <c r="I19" s="69">
        <f t="shared" si="0"/>
        <v>0</v>
      </c>
    </row>
    <row r="20" spans="2:9" ht="15.75" thickBot="1" x14ac:dyDescent="0.3">
      <c r="B20" s="70"/>
      <c r="C20" s="71"/>
      <c r="D20" s="71"/>
      <c r="E20" s="71"/>
      <c r="F20" s="71"/>
      <c r="G20" s="71"/>
      <c r="H20" s="71"/>
      <c r="I20" s="72"/>
    </row>
    <row r="22" spans="2:9" s="1" customFormat="1" ht="15.75" thickBot="1" x14ac:dyDescent="0.3">
      <c r="B22" s="17" t="s">
        <v>98</v>
      </c>
    </row>
    <row r="23" spans="2:9" ht="36.6" customHeight="1" x14ac:dyDescent="0.25">
      <c r="B23" s="75"/>
      <c r="C23" s="38" t="s">
        <v>96</v>
      </c>
      <c r="D23" s="60" t="s">
        <v>93</v>
      </c>
    </row>
    <row r="24" spans="2:9" x14ac:dyDescent="0.25">
      <c r="B24" s="47" t="s">
        <v>77</v>
      </c>
      <c r="C24" s="29">
        <v>7.07</v>
      </c>
      <c r="D24" s="48" t="s">
        <v>90</v>
      </c>
    </row>
    <row r="25" spans="2:9" x14ac:dyDescent="0.25">
      <c r="B25" s="47" t="s">
        <v>60</v>
      </c>
      <c r="C25" s="29">
        <v>7.67</v>
      </c>
      <c r="D25" s="48" t="s">
        <v>90</v>
      </c>
    </row>
    <row r="26" spans="2:9" x14ac:dyDescent="0.25">
      <c r="B26" s="47" t="s">
        <v>78</v>
      </c>
      <c r="C26" s="29">
        <v>20.190000000000001</v>
      </c>
      <c r="D26" s="48" t="s">
        <v>4</v>
      </c>
    </row>
    <row r="27" spans="2:9" ht="15.75" thickBot="1" x14ac:dyDescent="0.3">
      <c r="B27" s="49" t="s">
        <v>86</v>
      </c>
      <c r="C27" s="50">
        <v>20.190000000000001</v>
      </c>
      <c r="D27" s="51" t="s">
        <v>4</v>
      </c>
    </row>
    <row r="37" spans="2:4" x14ac:dyDescent="0.25">
      <c r="B37" s="1"/>
      <c r="C37" s="1"/>
      <c r="D37" s="1"/>
    </row>
    <row r="42" spans="2:4" s="1" customFormat="1" x14ac:dyDescent="0.25">
      <c r="B42"/>
      <c r="C42"/>
      <c r="D42"/>
    </row>
  </sheetData>
  <sheetProtection algorithmName="SHA-512" hashValue="Sw/Q/kp6OeQJqtxXyhtGxOgjPfDez88VIc38MVKBvO8Ug2OEpJfH4LnnlAKQ61HHx5zj72g4QzDa1xFhkB/fjw==" saltValue="ijtfjN66udgrujDmCgqB1w==" spinCount="100000" sheet="1" formatRows="0" insertRows="0" deleteRows="0"/>
  <mergeCells count="1">
    <mergeCell ref="B1:I1"/>
  </mergeCells>
  <pageMargins left="0.70866141732283472" right="0.70866141732283472" top="0.74803149606299213" bottom="0.74803149606299213" header="0.31496062992125984" footer="0.31496062992125984"/>
  <pageSetup paperSize="9" scale="70" orientation="landscape" r:id="rId1"/>
  <headerFooter>
    <oddHeader>&amp;CCO&amp;Y2&amp;Y-Fahrtenrecher - Einzelfahrten und Verkehrsmittelvergleich</oddHeader>
    <oddFooter>&amp;CEin Angebot der Energieagentur Rheinland-Pfalz GmbH 2021</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F0B32-86B7-4B16-ADF5-217BA0B7EF4D}">
  <sheetPr>
    <pageSetUpPr fitToPage="1"/>
  </sheetPr>
  <dimension ref="A1:Q63"/>
  <sheetViews>
    <sheetView topLeftCell="A7" zoomScale="90" zoomScaleNormal="90" workbookViewId="0">
      <selection activeCell="D7" sqref="D7"/>
    </sheetView>
  </sheetViews>
  <sheetFormatPr baseColWidth="10" defaultRowHeight="15" x14ac:dyDescent="0.25"/>
  <cols>
    <col min="1" max="1" width="6.42578125" style="1" customWidth="1"/>
    <col min="2" max="2" width="41.140625" style="1" customWidth="1"/>
    <col min="3" max="3" width="45.28515625" style="1" customWidth="1"/>
    <col min="4" max="4" width="30.28515625" style="1" customWidth="1"/>
    <col min="5" max="5" width="22.28515625" style="1" bestFit="1" customWidth="1"/>
    <col min="6" max="6" width="16.5703125" style="1" customWidth="1"/>
    <col min="7" max="7" width="21.85546875" customWidth="1"/>
    <col min="8" max="8" width="22.140625" customWidth="1"/>
  </cols>
  <sheetData>
    <row r="1" spans="1:17" ht="342.6" customHeight="1" thickTop="1" thickBot="1" x14ac:dyDescent="0.3">
      <c r="A1" s="104" t="s">
        <v>110</v>
      </c>
      <c r="B1" s="105"/>
      <c r="C1" s="105"/>
      <c r="D1" s="105"/>
      <c r="E1" s="105"/>
      <c r="F1" s="105"/>
      <c r="G1" s="105"/>
      <c r="H1" s="106"/>
      <c r="I1" s="1"/>
      <c r="J1" s="1"/>
      <c r="K1" s="1"/>
      <c r="L1" s="1"/>
      <c r="M1" s="1"/>
      <c r="N1" s="1"/>
      <c r="O1" s="1"/>
      <c r="P1" s="1"/>
      <c r="Q1" s="1"/>
    </row>
    <row r="2" spans="1:17" ht="16.5" thickTop="1" thickBot="1" x14ac:dyDescent="0.3"/>
    <row r="3" spans="1:17" ht="66.599999999999994" customHeight="1" x14ac:dyDescent="0.25">
      <c r="A3" s="73" t="s">
        <v>11</v>
      </c>
      <c r="B3" s="38" t="s">
        <v>10</v>
      </c>
      <c r="C3" s="38" t="s">
        <v>122</v>
      </c>
      <c r="D3" s="38" t="s">
        <v>123</v>
      </c>
      <c r="E3" s="38" t="s">
        <v>88</v>
      </c>
      <c r="F3" s="38" t="s">
        <v>109</v>
      </c>
      <c r="G3" s="39" t="s">
        <v>115</v>
      </c>
      <c r="H3" s="40" t="s">
        <v>116</v>
      </c>
    </row>
    <row r="4" spans="1:17" x14ac:dyDescent="0.25">
      <c r="A4" s="35">
        <v>1</v>
      </c>
      <c r="B4" s="21"/>
      <c r="C4" s="21"/>
      <c r="D4" s="41" t="str">
        <f>IFERROR(((INDEX(Knecht!$B$2:$B$17,(MATCH(C4,Knecht!$A$2:$A$17,0))))),"")</f>
        <v/>
      </c>
      <c r="E4" s="21"/>
      <c r="F4" s="21"/>
      <c r="G4" s="30">
        <f>IFERROR(((INDEX(Knecht!$E$2:$E$17,(MATCH(C4,Knecht!$A$2:$A$17,0))))*D4/100*E4*F4),0)</f>
        <v>0</v>
      </c>
      <c r="H4" s="32">
        <f>G4*44</f>
        <v>0</v>
      </c>
    </row>
    <row r="5" spans="1:17" x14ac:dyDescent="0.25">
      <c r="A5" s="35">
        <v>2</v>
      </c>
      <c r="B5" s="21"/>
      <c r="C5" s="21"/>
      <c r="D5" s="41" t="str">
        <f>IFERROR(((INDEX(Knecht!$B$2:$B$17,(MATCH(C5,Knecht!$A$2:$A$17,0))))),"")</f>
        <v/>
      </c>
      <c r="E5" s="21"/>
      <c r="F5" s="21"/>
      <c r="G5" s="30">
        <f>IFERROR(((INDEX(Knecht!$E$2:$E$17,(MATCH(C5,Knecht!$A$2:$A$17,0))))*D5/100*E5*F5),0)</f>
        <v>0</v>
      </c>
      <c r="H5" s="32">
        <f t="shared" ref="H5:H53" si="0">G5*44</f>
        <v>0</v>
      </c>
    </row>
    <row r="6" spans="1:17" x14ac:dyDescent="0.25">
      <c r="A6" s="35">
        <v>2</v>
      </c>
      <c r="B6" s="21"/>
      <c r="C6" s="21"/>
      <c r="D6" s="41" t="str">
        <f>IFERROR(((INDEX(Knecht!$B$2:$B$17,(MATCH(C6,Knecht!$A$2:$A$17,0))))),"")</f>
        <v/>
      </c>
      <c r="E6" s="21"/>
      <c r="F6" s="21"/>
      <c r="G6" s="30">
        <f>IFERROR(((INDEX(Knecht!$E$2:$E$17,(MATCH(C6,Knecht!$A$2:$A$17,0))))*D6/100*E6*F6),0)</f>
        <v>0</v>
      </c>
      <c r="H6" s="32">
        <f t="shared" si="0"/>
        <v>0</v>
      </c>
    </row>
    <row r="7" spans="1:17" x14ac:dyDescent="0.25">
      <c r="A7" s="35">
        <v>4</v>
      </c>
      <c r="B7" s="21"/>
      <c r="C7" s="21"/>
      <c r="D7" s="41" t="str">
        <f>IFERROR(((INDEX(Knecht!$B$2:$B$17,(MATCH(C7,Knecht!$A$2:$A$17,0))))),"")</f>
        <v/>
      </c>
      <c r="E7" s="21"/>
      <c r="F7" s="21"/>
      <c r="G7" s="30">
        <f>IFERROR(((INDEX(Knecht!$E$2:$E$17,(MATCH(C7,Knecht!$A$2:$A$17,0))))*D7/100*E7*F7),0)</f>
        <v>0</v>
      </c>
      <c r="H7" s="32">
        <f t="shared" si="0"/>
        <v>0</v>
      </c>
    </row>
    <row r="8" spans="1:17" x14ac:dyDescent="0.25">
      <c r="A8" s="35">
        <v>5</v>
      </c>
      <c r="B8" s="21"/>
      <c r="C8" s="21"/>
      <c r="D8" s="41" t="str">
        <f>IFERROR(((INDEX(Knecht!$B$2:$B$17,(MATCH(C8,Knecht!$A$2:$A$17,0))))),"")</f>
        <v/>
      </c>
      <c r="E8" s="21"/>
      <c r="F8" s="21"/>
      <c r="G8" s="30">
        <f>IFERROR(((INDEX(Knecht!$E$2:$E$17,(MATCH(C8,Knecht!$A$2:$A$17,0))))*D8/100*E8*F8),0)</f>
        <v>0</v>
      </c>
      <c r="H8" s="32">
        <f t="shared" si="0"/>
        <v>0</v>
      </c>
    </row>
    <row r="9" spans="1:17" x14ac:dyDescent="0.25">
      <c r="A9" s="35">
        <v>6</v>
      </c>
      <c r="B9" s="21"/>
      <c r="C9" s="21"/>
      <c r="D9" s="41" t="str">
        <f>IFERROR(((INDEX(Knecht!$B$2:$B$17,(MATCH(C9,Knecht!$A$2:$A$17,0))))),"")</f>
        <v/>
      </c>
      <c r="E9" s="21"/>
      <c r="F9" s="21"/>
      <c r="G9" s="30">
        <f>IFERROR(((INDEX(Knecht!$E$2:$E$17,(MATCH(C9,Knecht!$A$2:$A$17,0))))*D9/100*E9*F9),0)</f>
        <v>0</v>
      </c>
      <c r="H9" s="32">
        <f t="shared" si="0"/>
        <v>0</v>
      </c>
    </row>
    <row r="10" spans="1:17" x14ac:dyDescent="0.25">
      <c r="A10" s="35">
        <v>7</v>
      </c>
      <c r="B10" s="21"/>
      <c r="C10" s="21"/>
      <c r="D10" s="41" t="str">
        <f>IFERROR(((INDEX(Knecht!$B$2:$B$17,(MATCH(C10,Knecht!$A$2:$A$17,0))))),"")</f>
        <v/>
      </c>
      <c r="E10" s="21"/>
      <c r="F10" s="21"/>
      <c r="G10" s="30">
        <f>IFERROR(((INDEX(Knecht!$E$2:$E$17,(MATCH(C10,Knecht!$A$2:$A$17,0))))*D10/100*E10*F10),0)</f>
        <v>0</v>
      </c>
      <c r="H10" s="32">
        <f t="shared" si="0"/>
        <v>0</v>
      </c>
    </row>
    <row r="11" spans="1:17" x14ac:dyDescent="0.25">
      <c r="A11" s="35">
        <v>8</v>
      </c>
      <c r="B11" s="21"/>
      <c r="C11" s="21"/>
      <c r="D11" s="41" t="str">
        <f>IFERROR(((INDEX(Knecht!$B$2:$B$17,(MATCH(C11,Knecht!$A$2:$A$17,0))))),"")</f>
        <v/>
      </c>
      <c r="E11" s="21"/>
      <c r="F11" s="21"/>
      <c r="G11" s="30">
        <f>IFERROR(((INDEX(Knecht!$E$2:$E$17,(MATCH(C11,Knecht!$A$2:$A$17,0))))*D11/100*E11*F11),0)</f>
        <v>0</v>
      </c>
      <c r="H11" s="32">
        <f t="shared" si="0"/>
        <v>0</v>
      </c>
    </row>
    <row r="12" spans="1:17" x14ac:dyDescent="0.25">
      <c r="A12" s="35">
        <v>9</v>
      </c>
      <c r="B12" s="21"/>
      <c r="C12" s="21"/>
      <c r="D12" s="41" t="str">
        <f>IFERROR(((INDEX(Knecht!$B$2:$B$17,(MATCH(C12,Knecht!$A$2:$A$17,0))))),"")</f>
        <v/>
      </c>
      <c r="E12" s="21"/>
      <c r="F12" s="21"/>
      <c r="G12" s="30">
        <f>IFERROR(((INDEX(Knecht!$E$2:$E$17,(MATCH(C12,Knecht!$A$2:$A$17,0))))*D12/100*E12*F12),0)</f>
        <v>0</v>
      </c>
      <c r="H12" s="32">
        <f t="shared" si="0"/>
        <v>0</v>
      </c>
    </row>
    <row r="13" spans="1:17" x14ac:dyDescent="0.25">
      <c r="A13" s="35">
        <v>10</v>
      </c>
      <c r="B13" s="21"/>
      <c r="C13" s="21"/>
      <c r="D13" s="41" t="str">
        <f>IFERROR(((INDEX(Knecht!$B$2:$B$17,(MATCH(C13,Knecht!$A$2:$A$17,0))))),"")</f>
        <v/>
      </c>
      <c r="E13" s="21"/>
      <c r="F13" s="21"/>
      <c r="G13" s="30">
        <f>IFERROR(((INDEX(Knecht!$E$2:$E$17,(MATCH(C13,Knecht!$A$2:$A$17,0))))*D13/100*E13*F13),0)</f>
        <v>0</v>
      </c>
      <c r="H13" s="32">
        <f t="shared" si="0"/>
        <v>0</v>
      </c>
    </row>
    <row r="14" spans="1:17" x14ac:dyDescent="0.25">
      <c r="A14" s="35">
        <v>11</v>
      </c>
      <c r="B14" s="21"/>
      <c r="C14" s="21"/>
      <c r="D14" s="41" t="str">
        <f>IFERROR(((INDEX(Knecht!$B$2:$B$17,(MATCH(C14,Knecht!$A$2:$A$17,0))))),"")</f>
        <v/>
      </c>
      <c r="E14" s="21"/>
      <c r="F14" s="21"/>
      <c r="G14" s="30">
        <f>IFERROR(((INDEX(Knecht!$E$2:$E$17,(MATCH(C14,Knecht!$A$2:$A$17,0))))*D14/100*E14*F14),0)</f>
        <v>0</v>
      </c>
      <c r="H14" s="32">
        <f t="shared" si="0"/>
        <v>0</v>
      </c>
    </row>
    <row r="15" spans="1:17" x14ac:dyDescent="0.25">
      <c r="A15" s="35">
        <v>12</v>
      </c>
      <c r="B15" s="21"/>
      <c r="C15" s="21"/>
      <c r="D15" s="41" t="str">
        <f>IFERROR(((INDEX(Knecht!$B$2:$B$17,(MATCH(C15,Knecht!$A$2:$A$17,0))))),"")</f>
        <v/>
      </c>
      <c r="E15" s="21"/>
      <c r="F15" s="21"/>
      <c r="G15" s="30">
        <f>IFERROR(((INDEX(Knecht!$E$2:$E$17,(MATCH(C15,Knecht!$A$2:$A$17,0))))*D15/100*E15*F15),0)</f>
        <v>0</v>
      </c>
      <c r="H15" s="32">
        <f t="shared" si="0"/>
        <v>0</v>
      </c>
    </row>
    <row r="16" spans="1:17" x14ac:dyDescent="0.25">
      <c r="A16" s="35">
        <v>13</v>
      </c>
      <c r="B16" s="21"/>
      <c r="C16" s="21"/>
      <c r="D16" s="41" t="str">
        <f>IFERROR(((INDEX(Knecht!$B$2:$B$17,(MATCH(C16,Knecht!$A$2:$A$17,0))))),"")</f>
        <v/>
      </c>
      <c r="E16" s="21"/>
      <c r="F16" s="21"/>
      <c r="G16" s="30">
        <f>IFERROR(((INDEX(Knecht!$E$2:$E$17,(MATCH(C16,Knecht!$A$2:$A$17,0))))*D16/100*E16*F16),0)</f>
        <v>0</v>
      </c>
      <c r="H16" s="32">
        <f t="shared" si="0"/>
        <v>0</v>
      </c>
    </row>
    <row r="17" spans="1:8" x14ac:dyDescent="0.25">
      <c r="A17" s="35">
        <v>14</v>
      </c>
      <c r="B17" s="21"/>
      <c r="C17" s="21"/>
      <c r="D17" s="41" t="str">
        <f>IFERROR(((INDEX(Knecht!$B$2:$B$17,(MATCH(C17,Knecht!$A$2:$A$17,0))))),"")</f>
        <v/>
      </c>
      <c r="E17" s="21"/>
      <c r="F17" s="21"/>
      <c r="G17" s="30">
        <f>IFERROR(((INDEX(Knecht!$E$2:$E$17,(MATCH(C17,Knecht!$A$2:$A$17,0))))*D17/100*E17*F17),0)</f>
        <v>0</v>
      </c>
      <c r="H17" s="32">
        <f t="shared" si="0"/>
        <v>0</v>
      </c>
    </row>
    <row r="18" spans="1:8" x14ac:dyDescent="0.25">
      <c r="A18" s="35">
        <v>15</v>
      </c>
      <c r="B18" s="21"/>
      <c r="C18" s="21"/>
      <c r="D18" s="41" t="str">
        <f>IFERROR(((INDEX(Knecht!$B$2:$B$17,(MATCH(C18,Knecht!$A$2:$A$17,0))))),"")</f>
        <v/>
      </c>
      <c r="E18" s="21"/>
      <c r="F18" s="21"/>
      <c r="G18" s="30">
        <f>IFERROR(((INDEX(Knecht!$E$2:$E$17,(MATCH(C18,Knecht!$A$2:$A$17,0))))*D18/100*E18*F18),0)</f>
        <v>0</v>
      </c>
      <c r="H18" s="32">
        <f t="shared" si="0"/>
        <v>0</v>
      </c>
    </row>
    <row r="19" spans="1:8" x14ac:dyDescent="0.25">
      <c r="A19" s="35">
        <v>16</v>
      </c>
      <c r="B19" s="21"/>
      <c r="C19" s="21"/>
      <c r="D19" s="41" t="str">
        <f>IFERROR(((INDEX(Knecht!$B$2:$B$17,(MATCH(C19,Knecht!$A$2:$A$17,0))))),"")</f>
        <v/>
      </c>
      <c r="E19" s="21"/>
      <c r="F19" s="21"/>
      <c r="G19" s="30">
        <f>IFERROR(((INDEX(Knecht!$E$2:$E$17,(MATCH(C19,Knecht!$A$2:$A$17,0))))*D19/100*E19*F19),0)</f>
        <v>0</v>
      </c>
      <c r="H19" s="32">
        <f t="shared" si="0"/>
        <v>0</v>
      </c>
    </row>
    <row r="20" spans="1:8" x14ac:dyDescent="0.25">
      <c r="A20" s="35">
        <v>17</v>
      </c>
      <c r="B20" s="21"/>
      <c r="C20" s="21"/>
      <c r="D20" s="41" t="str">
        <f>IFERROR(((INDEX(Knecht!$B$2:$B$17,(MATCH(C20,Knecht!$A$2:$A$17,0))))),"")</f>
        <v/>
      </c>
      <c r="E20" s="21"/>
      <c r="F20" s="21"/>
      <c r="G20" s="30">
        <f>IFERROR(((INDEX(Knecht!$E$2:$E$17,(MATCH(C20,Knecht!$A$2:$A$17,0))))*D20/100*E20*F20),0)</f>
        <v>0</v>
      </c>
      <c r="H20" s="32">
        <f t="shared" si="0"/>
        <v>0</v>
      </c>
    </row>
    <row r="21" spans="1:8" x14ac:dyDescent="0.25">
      <c r="A21" s="35">
        <v>18</v>
      </c>
      <c r="B21" s="21"/>
      <c r="C21" s="21"/>
      <c r="D21" s="41" t="str">
        <f>IFERROR(((INDEX(Knecht!$B$2:$B$17,(MATCH(C21,Knecht!$A$2:$A$17,0))))),"")</f>
        <v/>
      </c>
      <c r="E21" s="21"/>
      <c r="F21" s="21"/>
      <c r="G21" s="30">
        <f>IFERROR(((INDEX(Knecht!$E$2:$E$17,(MATCH(C21,Knecht!$A$2:$A$17,0))))*D21/100*E21*F21),0)</f>
        <v>0</v>
      </c>
      <c r="H21" s="32">
        <f t="shared" si="0"/>
        <v>0</v>
      </c>
    </row>
    <row r="22" spans="1:8" x14ac:dyDescent="0.25">
      <c r="A22" s="35">
        <v>19</v>
      </c>
      <c r="B22" s="21"/>
      <c r="C22" s="21"/>
      <c r="D22" s="41" t="str">
        <f>IFERROR(((INDEX(Knecht!$B$2:$B$17,(MATCH(C22,Knecht!$A$2:$A$17,0))))),"")</f>
        <v/>
      </c>
      <c r="E22" s="21"/>
      <c r="F22" s="21"/>
      <c r="G22" s="30">
        <f>IFERROR(((INDEX(Knecht!$E$2:$E$17,(MATCH(C22,Knecht!$A$2:$A$17,0))))*D22/100*E22*F22),0)</f>
        <v>0</v>
      </c>
      <c r="H22" s="32">
        <f t="shared" si="0"/>
        <v>0</v>
      </c>
    </row>
    <row r="23" spans="1:8" x14ac:dyDescent="0.25">
      <c r="A23" s="35">
        <v>20</v>
      </c>
      <c r="B23" s="21"/>
      <c r="C23" s="21"/>
      <c r="D23" s="41" t="str">
        <f>IFERROR(((INDEX(Knecht!$B$2:$B$17,(MATCH(C23,Knecht!$A$2:$A$17,0))))),"")</f>
        <v/>
      </c>
      <c r="E23" s="21"/>
      <c r="F23" s="21"/>
      <c r="G23" s="30">
        <f>IFERROR(((INDEX(Knecht!$E$2:$E$17,(MATCH(C23,Knecht!$A$2:$A$17,0))))*D23/100*E23*F23),0)</f>
        <v>0</v>
      </c>
      <c r="H23" s="32">
        <f t="shared" si="0"/>
        <v>0</v>
      </c>
    </row>
    <row r="24" spans="1:8" x14ac:dyDescent="0.25">
      <c r="A24" s="35">
        <v>21</v>
      </c>
      <c r="B24" s="21"/>
      <c r="C24" s="21"/>
      <c r="D24" s="41" t="str">
        <f>IFERROR(((INDEX(Knecht!$B$2:$B$17,(MATCH(C24,Knecht!$A$2:$A$17,0))))),"")</f>
        <v/>
      </c>
      <c r="E24" s="21"/>
      <c r="F24" s="21"/>
      <c r="G24" s="30">
        <f>IFERROR(((INDEX(Knecht!$E$2:$E$17,(MATCH(C24,Knecht!$A$2:$A$17,0))))*D24/100*E24*F24),0)</f>
        <v>0</v>
      </c>
      <c r="H24" s="32">
        <f t="shared" si="0"/>
        <v>0</v>
      </c>
    </row>
    <row r="25" spans="1:8" x14ac:dyDescent="0.25">
      <c r="A25" s="35">
        <v>22</v>
      </c>
      <c r="B25" s="21"/>
      <c r="C25" s="21"/>
      <c r="D25" s="41" t="str">
        <f>IFERROR(((INDEX(Knecht!$B$2:$B$17,(MATCH(C25,Knecht!$A$2:$A$17,0))))),"")</f>
        <v/>
      </c>
      <c r="E25" s="21"/>
      <c r="F25" s="21"/>
      <c r="G25" s="30">
        <f>IFERROR(((INDEX(Knecht!$E$2:$E$17,(MATCH(C25,Knecht!$A$2:$A$17,0))))*D25/100*E25*F25),0)</f>
        <v>0</v>
      </c>
      <c r="H25" s="32">
        <f t="shared" si="0"/>
        <v>0</v>
      </c>
    </row>
    <row r="26" spans="1:8" x14ac:dyDescent="0.25">
      <c r="A26" s="35">
        <v>23</v>
      </c>
      <c r="B26" s="21"/>
      <c r="C26" s="21"/>
      <c r="D26" s="41" t="str">
        <f>IFERROR(((INDEX(Knecht!$B$2:$B$17,(MATCH(C26,Knecht!$A$2:$A$17,0))))),"")</f>
        <v/>
      </c>
      <c r="E26" s="21"/>
      <c r="F26" s="21"/>
      <c r="G26" s="30">
        <f>IFERROR(((INDEX(Knecht!$E$2:$E$17,(MATCH(C26,Knecht!$A$2:$A$17,0))))*D26/100*E26*F26),0)</f>
        <v>0</v>
      </c>
      <c r="H26" s="32">
        <f t="shared" si="0"/>
        <v>0</v>
      </c>
    </row>
    <row r="27" spans="1:8" x14ac:dyDescent="0.25">
      <c r="A27" s="35">
        <v>24</v>
      </c>
      <c r="B27" s="21"/>
      <c r="C27" s="21"/>
      <c r="D27" s="41" t="str">
        <f>IFERROR(((INDEX(Knecht!$B$2:$B$17,(MATCH(C27,Knecht!$A$2:$A$17,0))))),"")</f>
        <v/>
      </c>
      <c r="E27" s="21"/>
      <c r="F27" s="21"/>
      <c r="G27" s="30">
        <f>IFERROR(((INDEX(Knecht!$E$2:$E$17,(MATCH(C27,Knecht!$A$2:$A$17,0))))*D27/100*E27*F27),0)</f>
        <v>0</v>
      </c>
      <c r="H27" s="32">
        <f t="shared" si="0"/>
        <v>0</v>
      </c>
    </row>
    <row r="28" spans="1:8" x14ac:dyDescent="0.25">
      <c r="A28" s="35">
        <v>25</v>
      </c>
      <c r="B28" s="21"/>
      <c r="C28" s="21"/>
      <c r="D28" s="41" t="str">
        <f>IFERROR(((INDEX(Knecht!$B$2:$B$17,(MATCH(C28,Knecht!$A$2:$A$17,0))))),"")</f>
        <v/>
      </c>
      <c r="E28" s="21"/>
      <c r="F28" s="21"/>
      <c r="G28" s="30">
        <f>IFERROR(((INDEX(Knecht!$E$2:$E$17,(MATCH(C28,Knecht!$A$2:$A$17,0))))*D28/100*E28*F28),0)</f>
        <v>0</v>
      </c>
      <c r="H28" s="32">
        <f t="shared" si="0"/>
        <v>0</v>
      </c>
    </row>
    <row r="29" spans="1:8" x14ac:dyDescent="0.25">
      <c r="A29" s="35">
        <v>26</v>
      </c>
      <c r="B29" s="21"/>
      <c r="C29" s="21"/>
      <c r="D29" s="41" t="str">
        <f>IFERROR(((INDEX(Knecht!$B$2:$B$17,(MATCH(C29,Knecht!$A$2:$A$17,0))))),"")</f>
        <v/>
      </c>
      <c r="E29" s="21"/>
      <c r="F29" s="21"/>
      <c r="G29" s="30">
        <f>IFERROR(((INDEX(Knecht!$E$2:$E$17,(MATCH(C29,Knecht!$A$2:$A$17,0))))*D29/100*E29*F29),0)</f>
        <v>0</v>
      </c>
      <c r="H29" s="32">
        <f t="shared" si="0"/>
        <v>0</v>
      </c>
    </row>
    <row r="30" spans="1:8" x14ac:dyDescent="0.25">
      <c r="A30" s="35">
        <v>27</v>
      </c>
      <c r="B30" s="21"/>
      <c r="C30" s="21"/>
      <c r="D30" s="41" t="str">
        <f>IFERROR(((INDEX(Knecht!$B$2:$B$17,(MATCH(C30,Knecht!$A$2:$A$17,0))))),"")</f>
        <v/>
      </c>
      <c r="E30" s="21"/>
      <c r="F30" s="21"/>
      <c r="G30" s="30">
        <f>IFERROR(((INDEX(Knecht!$E$2:$E$17,(MATCH(C30,Knecht!$A$2:$A$17,0))))*D30/100*E30*F30),0)</f>
        <v>0</v>
      </c>
      <c r="H30" s="32">
        <f t="shared" si="0"/>
        <v>0</v>
      </c>
    </row>
    <row r="31" spans="1:8" x14ac:dyDescent="0.25">
      <c r="A31" s="35">
        <v>28</v>
      </c>
      <c r="B31" s="21"/>
      <c r="C31" s="21"/>
      <c r="D31" s="41" t="str">
        <f>IFERROR(((INDEX(Knecht!$B$2:$B$17,(MATCH(C31,Knecht!$A$2:$A$17,0))))),"")</f>
        <v/>
      </c>
      <c r="E31" s="21"/>
      <c r="F31" s="21"/>
      <c r="G31" s="30">
        <f>IFERROR(((INDEX(Knecht!$E$2:$E$17,(MATCH(C31,Knecht!$A$2:$A$17,0))))*D31/100*E31*F31),0)</f>
        <v>0</v>
      </c>
      <c r="H31" s="32">
        <f t="shared" si="0"/>
        <v>0</v>
      </c>
    </row>
    <row r="32" spans="1:8" x14ac:dyDescent="0.25">
      <c r="A32" s="35">
        <v>29</v>
      </c>
      <c r="B32" s="21"/>
      <c r="C32" s="21"/>
      <c r="D32" s="41" t="str">
        <f>IFERROR(((INDEX(Knecht!$B$2:$B$17,(MATCH(C32,Knecht!$A$2:$A$17,0))))),"")</f>
        <v/>
      </c>
      <c r="E32" s="21"/>
      <c r="F32" s="21"/>
      <c r="G32" s="30">
        <f>IFERROR(((INDEX(Knecht!$E$2:$E$17,(MATCH(C32,Knecht!$A$2:$A$17,0))))*D32/100*E32*F32),0)</f>
        <v>0</v>
      </c>
      <c r="H32" s="32">
        <f t="shared" si="0"/>
        <v>0</v>
      </c>
    </row>
    <row r="33" spans="1:8" x14ac:dyDescent="0.25">
      <c r="A33" s="35">
        <v>30</v>
      </c>
      <c r="B33" s="21"/>
      <c r="C33" s="21"/>
      <c r="D33" s="41" t="str">
        <f>IFERROR(((INDEX(Knecht!$B$2:$B$17,(MATCH(C33,Knecht!$A$2:$A$17,0))))),"")</f>
        <v/>
      </c>
      <c r="E33" s="21"/>
      <c r="F33" s="21"/>
      <c r="G33" s="30">
        <f>IFERROR(((INDEX(Knecht!$E$2:$E$17,(MATCH(C33,Knecht!$A$2:$A$17,0))))*D33/100*E33*F33),0)</f>
        <v>0</v>
      </c>
      <c r="H33" s="32">
        <f t="shared" si="0"/>
        <v>0</v>
      </c>
    </row>
    <row r="34" spans="1:8" x14ac:dyDescent="0.25">
      <c r="A34" s="35">
        <v>31</v>
      </c>
      <c r="B34" s="21"/>
      <c r="C34" s="21"/>
      <c r="D34" s="41" t="str">
        <f>IFERROR(((INDEX(Knecht!$B$2:$B$17,(MATCH(C34,Knecht!$A$2:$A$17,0))))),"")</f>
        <v/>
      </c>
      <c r="E34" s="21"/>
      <c r="F34" s="21"/>
      <c r="G34" s="30">
        <f>IFERROR(((INDEX(Knecht!$E$2:$E$17,(MATCH(C34,Knecht!$A$2:$A$17,0))))*D34/100*E34*F34),0)</f>
        <v>0</v>
      </c>
      <c r="H34" s="32">
        <f t="shared" si="0"/>
        <v>0</v>
      </c>
    </row>
    <row r="35" spans="1:8" x14ac:dyDescent="0.25">
      <c r="A35" s="35">
        <v>32</v>
      </c>
      <c r="B35" s="21"/>
      <c r="C35" s="21"/>
      <c r="D35" s="41" t="str">
        <f>IFERROR(((INDEX(Knecht!$B$2:$B$17,(MATCH(C35,Knecht!$A$2:$A$17,0))))),"")</f>
        <v/>
      </c>
      <c r="E35" s="21"/>
      <c r="F35" s="21"/>
      <c r="G35" s="30">
        <f>IFERROR(((INDEX(Knecht!$E$2:$E$17,(MATCH(C35,Knecht!$A$2:$A$17,0))))*D35/100*E35*F35),0)</f>
        <v>0</v>
      </c>
      <c r="H35" s="32">
        <f t="shared" si="0"/>
        <v>0</v>
      </c>
    </row>
    <row r="36" spans="1:8" x14ac:dyDescent="0.25">
      <c r="A36" s="35">
        <v>33</v>
      </c>
      <c r="B36" s="21"/>
      <c r="C36" s="21"/>
      <c r="D36" s="41" t="str">
        <f>IFERROR(((INDEX(Knecht!$B$2:$B$17,(MATCH(C36,Knecht!$A$2:$A$17,0))))),"")</f>
        <v/>
      </c>
      <c r="E36" s="21"/>
      <c r="F36" s="21"/>
      <c r="G36" s="30">
        <f>IFERROR(((INDEX(Knecht!$E$2:$E$17,(MATCH(C36,Knecht!$A$2:$A$17,0))))*D36/100*E36*F36),0)</f>
        <v>0</v>
      </c>
      <c r="H36" s="32">
        <f t="shared" si="0"/>
        <v>0</v>
      </c>
    </row>
    <row r="37" spans="1:8" x14ac:dyDescent="0.25">
      <c r="A37" s="35">
        <v>34</v>
      </c>
      <c r="B37" s="21"/>
      <c r="C37" s="21"/>
      <c r="D37" s="41" t="str">
        <f>IFERROR(((INDEX(Knecht!$B$2:$B$17,(MATCH(C37,Knecht!$A$2:$A$17,0))))),"")</f>
        <v/>
      </c>
      <c r="E37" s="21"/>
      <c r="F37" s="21"/>
      <c r="G37" s="30">
        <f>IFERROR(((INDEX(Knecht!$E$2:$E$17,(MATCH(C37,Knecht!$A$2:$A$17,0))))*D37/100*E37*F37),0)</f>
        <v>0</v>
      </c>
      <c r="H37" s="32">
        <f t="shared" si="0"/>
        <v>0</v>
      </c>
    </row>
    <row r="38" spans="1:8" x14ac:dyDescent="0.25">
      <c r="A38" s="35">
        <v>35</v>
      </c>
      <c r="B38" s="21"/>
      <c r="C38" s="21"/>
      <c r="D38" s="41" t="str">
        <f>IFERROR(((INDEX(Knecht!$B$2:$B$17,(MATCH(C38,Knecht!$A$2:$A$17,0))))),"")</f>
        <v/>
      </c>
      <c r="E38" s="21"/>
      <c r="F38" s="21"/>
      <c r="G38" s="30">
        <f>IFERROR(((INDEX(Knecht!$E$2:$E$17,(MATCH(C38,Knecht!$A$2:$A$17,0))))*D38/100*E38*F38),0)</f>
        <v>0</v>
      </c>
      <c r="H38" s="32">
        <f t="shared" si="0"/>
        <v>0</v>
      </c>
    </row>
    <row r="39" spans="1:8" x14ac:dyDescent="0.25">
      <c r="A39" s="35">
        <v>36</v>
      </c>
      <c r="B39" s="21"/>
      <c r="C39" s="21"/>
      <c r="D39" s="41" t="str">
        <f>IFERROR(((INDEX(Knecht!$B$2:$B$17,(MATCH(C39,Knecht!$A$2:$A$17,0))))),"")</f>
        <v/>
      </c>
      <c r="E39" s="21"/>
      <c r="F39" s="21"/>
      <c r="G39" s="30">
        <f>IFERROR(((INDEX(Knecht!$E$2:$E$17,(MATCH(C39,Knecht!$A$2:$A$17,0))))*D39/100*E39*F39),0)</f>
        <v>0</v>
      </c>
      <c r="H39" s="32">
        <f t="shared" si="0"/>
        <v>0</v>
      </c>
    </row>
    <row r="40" spans="1:8" x14ac:dyDescent="0.25">
      <c r="A40" s="35">
        <v>37</v>
      </c>
      <c r="B40" s="21"/>
      <c r="C40" s="21"/>
      <c r="D40" s="41" t="str">
        <f>IFERROR(((INDEX(Knecht!$B$2:$B$17,(MATCH(C40,Knecht!$A$2:$A$17,0))))),"")</f>
        <v/>
      </c>
      <c r="E40" s="21"/>
      <c r="F40" s="21"/>
      <c r="G40" s="30">
        <f>IFERROR(((INDEX(Knecht!$E$2:$E$17,(MATCH(C40,Knecht!$A$2:$A$17,0))))*D40/100*E40*F40),0)</f>
        <v>0</v>
      </c>
      <c r="H40" s="32">
        <f t="shared" si="0"/>
        <v>0</v>
      </c>
    </row>
    <row r="41" spans="1:8" x14ac:dyDescent="0.25">
      <c r="A41" s="35">
        <v>38</v>
      </c>
      <c r="B41" s="21"/>
      <c r="C41" s="21"/>
      <c r="D41" s="41" t="str">
        <f>IFERROR(((INDEX(Knecht!$B$2:$B$17,(MATCH(C41,Knecht!$A$2:$A$17,0))))),"")</f>
        <v/>
      </c>
      <c r="E41" s="21"/>
      <c r="F41" s="21"/>
      <c r="G41" s="30">
        <f>IFERROR(((INDEX(Knecht!$E$2:$E$17,(MATCH(C41,Knecht!$A$2:$A$17,0))))*D41/100*E41*F41),0)</f>
        <v>0</v>
      </c>
      <c r="H41" s="32">
        <f t="shared" si="0"/>
        <v>0</v>
      </c>
    </row>
    <row r="42" spans="1:8" x14ac:dyDescent="0.25">
      <c r="A42" s="35">
        <v>39</v>
      </c>
      <c r="B42" s="21"/>
      <c r="C42" s="21"/>
      <c r="D42" s="41" t="str">
        <f>IFERROR(((INDEX(Knecht!$B$2:$B$17,(MATCH(C42,Knecht!$A$2:$A$17,0))))),"")</f>
        <v/>
      </c>
      <c r="E42" s="21"/>
      <c r="F42" s="21"/>
      <c r="G42" s="30">
        <f>IFERROR(((INDEX(Knecht!$E$2:$E$17,(MATCH(C42,Knecht!$A$2:$A$17,0))))*D42/100*E42*F42),0)</f>
        <v>0</v>
      </c>
      <c r="H42" s="32">
        <f t="shared" si="0"/>
        <v>0</v>
      </c>
    </row>
    <row r="43" spans="1:8" x14ac:dyDescent="0.25">
      <c r="A43" s="35">
        <v>40</v>
      </c>
      <c r="B43" s="21"/>
      <c r="C43" s="21"/>
      <c r="D43" s="41" t="str">
        <f>IFERROR(((INDEX(Knecht!$B$2:$B$17,(MATCH(C43,Knecht!$A$2:$A$17,0))))),"")</f>
        <v/>
      </c>
      <c r="E43" s="21"/>
      <c r="F43" s="21"/>
      <c r="G43" s="30">
        <f>IFERROR(((INDEX(Knecht!$E$2:$E$17,(MATCH(C43,Knecht!$A$2:$A$17,0))))*D43/100*E43*F43),0)</f>
        <v>0</v>
      </c>
      <c r="H43" s="32">
        <f t="shared" si="0"/>
        <v>0</v>
      </c>
    </row>
    <row r="44" spans="1:8" x14ac:dyDescent="0.25">
      <c r="A44" s="35">
        <v>41</v>
      </c>
      <c r="B44" s="21"/>
      <c r="C44" s="21"/>
      <c r="D44" s="41" t="str">
        <f>IFERROR(((INDEX(Knecht!$B$2:$B$17,(MATCH(C44,Knecht!$A$2:$A$17,0))))),"")</f>
        <v/>
      </c>
      <c r="E44" s="21"/>
      <c r="F44" s="21"/>
      <c r="G44" s="30">
        <f>IFERROR(((INDEX(Knecht!$E$2:$E$17,(MATCH(C44,Knecht!$A$2:$A$17,0))))*D44/100*E44*F44),0)</f>
        <v>0</v>
      </c>
      <c r="H44" s="32">
        <f t="shared" si="0"/>
        <v>0</v>
      </c>
    </row>
    <row r="45" spans="1:8" x14ac:dyDescent="0.25">
      <c r="A45" s="35">
        <v>42</v>
      </c>
      <c r="B45" s="21"/>
      <c r="C45" s="21"/>
      <c r="D45" s="41" t="str">
        <f>IFERROR(((INDEX(Knecht!$B$2:$B$17,(MATCH(C45,Knecht!$A$2:$A$17,0))))),"")</f>
        <v/>
      </c>
      <c r="E45" s="21"/>
      <c r="F45" s="21"/>
      <c r="G45" s="30">
        <f>IFERROR(((INDEX(Knecht!$E$2:$E$17,(MATCH(C45,Knecht!$A$2:$A$17,0))))*D45/100*E45*F45),0)</f>
        <v>0</v>
      </c>
      <c r="H45" s="32">
        <f t="shared" si="0"/>
        <v>0</v>
      </c>
    </row>
    <row r="46" spans="1:8" x14ac:dyDescent="0.25">
      <c r="A46" s="35">
        <v>43</v>
      </c>
      <c r="B46" s="21"/>
      <c r="C46" s="21"/>
      <c r="D46" s="41" t="str">
        <f>IFERROR(((INDEX(Knecht!$B$2:$B$17,(MATCH(C46,Knecht!$A$2:$A$17,0))))),"")</f>
        <v/>
      </c>
      <c r="E46" s="21"/>
      <c r="F46" s="21"/>
      <c r="G46" s="30">
        <f>IFERROR(((INDEX(Knecht!$E$2:$E$17,(MATCH(C46,Knecht!$A$2:$A$17,0))))*D46/100*E46*F46),0)</f>
        <v>0</v>
      </c>
      <c r="H46" s="32">
        <f t="shared" si="0"/>
        <v>0</v>
      </c>
    </row>
    <row r="47" spans="1:8" x14ac:dyDescent="0.25">
      <c r="A47" s="35">
        <v>44</v>
      </c>
      <c r="B47" s="21"/>
      <c r="C47" s="21"/>
      <c r="D47" s="41" t="str">
        <f>IFERROR(((INDEX(Knecht!$B$2:$B$17,(MATCH(C47,Knecht!$A$2:$A$17,0))))),"")</f>
        <v/>
      </c>
      <c r="E47" s="21"/>
      <c r="F47" s="21"/>
      <c r="G47" s="30">
        <f>IFERROR(((INDEX(Knecht!$E$2:$E$17,(MATCH(C47,Knecht!$A$2:$A$17,0))))*D47/100*E47*F47),0)</f>
        <v>0</v>
      </c>
      <c r="H47" s="32">
        <f t="shared" si="0"/>
        <v>0</v>
      </c>
    </row>
    <row r="48" spans="1:8" x14ac:dyDescent="0.25">
      <c r="A48" s="35">
        <v>45</v>
      </c>
      <c r="B48" s="21"/>
      <c r="C48" s="21"/>
      <c r="D48" s="41" t="str">
        <f>IFERROR(((INDEX(Knecht!$B$2:$B$17,(MATCH(C48,Knecht!$A$2:$A$17,0))))),"")</f>
        <v/>
      </c>
      <c r="E48" s="21"/>
      <c r="F48" s="21"/>
      <c r="G48" s="30">
        <f>IFERROR(((INDEX(Knecht!$E$2:$E$17,(MATCH(C48,Knecht!$A$2:$A$17,0))))*D48/100*E48*F48),0)</f>
        <v>0</v>
      </c>
      <c r="H48" s="32">
        <f t="shared" si="0"/>
        <v>0</v>
      </c>
    </row>
    <row r="49" spans="1:8" x14ac:dyDescent="0.25">
      <c r="A49" s="35">
        <v>46</v>
      </c>
      <c r="B49" s="21"/>
      <c r="C49" s="21"/>
      <c r="D49" s="41" t="str">
        <f>IFERROR(((INDEX(Knecht!$B$2:$B$17,(MATCH(C49,Knecht!$A$2:$A$17,0))))),"")</f>
        <v/>
      </c>
      <c r="E49" s="21"/>
      <c r="F49" s="21"/>
      <c r="G49" s="30">
        <f>IFERROR(((INDEX(Knecht!$E$2:$E$17,(MATCH(C49,Knecht!$A$2:$A$17,0))))*D49/100*E49*F49),0)</f>
        <v>0</v>
      </c>
      <c r="H49" s="32">
        <f t="shared" si="0"/>
        <v>0</v>
      </c>
    </row>
    <row r="50" spans="1:8" x14ac:dyDescent="0.25">
      <c r="A50" s="35">
        <v>47</v>
      </c>
      <c r="B50" s="21"/>
      <c r="C50" s="21"/>
      <c r="D50" s="41" t="str">
        <f>IFERROR(((INDEX(Knecht!$B$2:$B$17,(MATCH(C50,Knecht!$A$2:$A$17,0))))),"")</f>
        <v/>
      </c>
      <c r="E50" s="21"/>
      <c r="F50" s="21"/>
      <c r="G50" s="30">
        <f>IFERROR(((INDEX(Knecht!$E$2:$E$17,(MATCH(C50,Knecht!$A$2:$A$17,0))))*D50/100*E50*F50),0)</f>
        <v>0</v>
      </c>
      <c r="H50" s="32">
        <f t="shared" si="0"/>
        <v>0</v>
      </c>
    </row>
    <row r="51" spans="1:8" x14ac:dyDescent="0.25">
      <c r="A51" s="35">
        <v>48</v>
      </c>
      <c r="B51" s="21"/>
      <c r="C51" s="21"/>
      <c r="D51" s="41" t="str">
        <f>IFERROR(((INDEX(Knecht!$B$2:$B$17,(MATCH(C51,Knecht!$A$2:$A$17,0))))),"")</f>
        <v/>
      </c>
      <c r="E51" s="21"/>
      <c r="F51" s="21"/>
      <c r="G51" s="30">
        <f>IFERROR(((INDEX(Knecht!$E$2:$E$17,(MATCH(C51,Knecht!$A$2:$A$17,0))))*D51/100*E51*F51),0)</f>
        <v>0</v>
      </c>
      <c r="H51" s="32">
        <f t="shared" si="0"/>
        <v>0</v>
      </c>
    </row>
    <row r="52" spans="1:8" x14ac:dyDescent="0.25">
      <c r="A52" s="35">
        <v>49</v>
      </c>
      <c r="B52" s="21"/>
      <c r="C52" s="21"/>
      <c r="D52" s="41" t="str">
        <f>IFERROR(((INDEX(Knecht!$B$2:$B$17,(MATCH(C52,Knecht!$A$2:$A$17,0))))),"")</f>
        <v/>
      </c>
      <c r="E52" s="21"/>
      <c r="F52" s="21"/>
      <c r="G52" s="30">
        <f>IFERROR(((INDEX(Knecht!$E$2:$E$17,(MATCH(C52,Knecht!$A$2:$A$17,0))))*D52/100*E52*F52),0)</f>
        <v>0</v>
      </c>
      <c r="H52" s="32">
        <f t="shared" si="0"/>
        <v>0</v>
      </c>
    </row>
    <row r="53" spans="1:8" ht="15.75" thickBot="1" x14ac:dyDescent="0.3">
      <c r="A53" s="36">
        <v>50</v>
      </c>
      <c r="B53" s="42"/>
      <c r="C53" s="42"/>
      <c r="D53" s="43" t="str">
        <f>IFERROR(((INDEX(Knecht!$B$2:$B$17,(MATCH(C53,Knecht!$A$2:$A$17,0))))),"")</f>
        <v/>
      </c>
      <c r="E53" s="42"/>
      <c r="F53" s="42"/>
      <c r="G53" s="30">
        <f>IFERROR(((INDEX(Knecht!$E$2:$E$17,(MATCH(C53,Knecht!$A$2:$A$17,0))))*D53/100*E53*F53),0)</f>
        <v>0</v>
      </c>
      <c r="H53" s="33">
        <f t="shared" si="0"/>
        <v>0</v>
      </c>
    </row>
    <row r="54" spans="1:8" ht="18.75" thickBot="1" x14ac:dyDescent="0.4">
      <c r="A54" s="37"/>
      <c r="B54" s="103" t="s">
        <v>117</v>
      </c>
      <c r="C54" s="103"/>
      <c r="D54" s="103"/>
      <c r="E54" s="103"/>
      <c r="F54" s="103"/>
      <c r="G54" s="31">
        <f>SUM(G4:G53)</f>
        <v>0</v>
      </c>
      <c r="H54" s="34">
        <f>SUM(H4:H53)</f>
        <v>0</v>
      </c>
    </row>
    <row r="55" spans="1:8" ht="15.75" thickBot="1" x14ac:dyDescent="0.3"/>
    <row r="56" spans="1:8" ht="36.950000000000003" customHeight="1" x14ac:dyDescent="0.25">
      <c r="B56" s="18" t="s">
        <v>111</v>
      </c>
      <c r="C56" s="44"/>
      <c r="D56" s="45" t="s">
        <v>97</v>
      </c>
      <c r="E56" s="46" t="s">
        <v>93</v>
      </c>
    </row>
    <row r="57" spans="1:8" x14ac:dyDescent="0.25">
      <c r="C57" s="47" t="s">
        <v>77</v>
      </c>
      <c r="D57" s="29">
        <v>7.07</v>
      </c>
      <c r="E57" s="48" t="s">
        <v>90</v>
      </c>
    </row>
    <row r="58" spans="1:8" x14ac:dyDescent="0.25">
      <c r="C58" s="47" t="s">
        <v>60</v>
      </c>
      <c r="D58" s="29">
        <v>7.67</v>
      </c>
      <c r="E58" s="48" t="s">
        <v>90</v>
      </c>
    </row>
    <row r="59" spans="1:8" x14ac:dyDescent="0.25">
      <c r="C59" s="47" t="s">
        <v>78</v>
      </c>
      <c r="D59" s="29">
        <v>20.190000000000001</v>
      </c>
      <c r="E59" s="48" t="s">
        <v>4</v>
      </c>
    </row>
    <row r="60" spans="1:8" ht="15.75" thickBot="1" x14ac:dyDescent="0.3">
      <c r="C60" s="49" t="s">
        <v>86</v>
      </c>
      <c r="D60" s="50">
        <v>20.190000000000001</v>
      </c>
      <c r="E60" s="51" t="s">
        <v>4</v>
      </c>
    </row>
    <row r="62" spans="1:8" x14ac:dyDescent="0.25">
      <c r="B62" s="17" t="s">
        <v>124</v>
      </c>
      <c r="C62" s="19"/>
      <c r="D62" s="1" t="s">
        <v>105</v>
      </c>
    </row>
    <row r="63" spans="1:8" x14ac:dyDescent="0.25">
      <c r="B63" s="1" t="s">
        <v>125</v>
      </c>
    </row>
  </sheetData>
  <sheetProtection algorithmName="SHA-512" hashValue="s77W9DEwCejKIR3oEIvttO2g3sK5lh4pILM4Ld2zWeYTT+rA4h93itesDs5WOf8KNSARkMyAwpibIEV4ALgYXA==" saltValue="+XPbxcNMcRijBhl8FNWKZQ==" spinCount="100000" sheet="1" formatCells="0" insertRows="0" deleteRows="0"/>
  <mergeCells count="2">
    <mergeCell ref="B54:F54"/>
    <mergeCell ref="A1:H1"/>
  </mergeCells>
  <pageMargins left="0.70866141732283472" right="0.70866141732283472" top="0.78740157480314965" bottom="0.78740157480314965" header="0.31496062992125984" footer="0.31496062992125984"/>
  <pageSetup paperSize="9" scale="56" orientation="portrait" verticalDpi="0" r:id="rId1"/>
  <headerFooter>
    <oddHeader>&amp;CCO&amp;Y2&amp;Y-Homeofficerechner - THG-Minderung durch eingesparte Pendlerfahrten</oddHeader>
    <oddFooter>&amp;CEin Angebot der Energieagentur Rheinland-Pfalz GmbH 2021</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B851025A-1344-4BD8-92B6-2C2A6F90552C}">
          <x14:formula1>
            <xm:f>Knecht!$A$2:$A$18</xm:f>
          </x14:formula1>
          <xm:sqref>C4:C53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F0195-3991-492B-8A2F-CB5907296C13}">
  <sheetPr>
    <pageSetUpPr fitToPage="1"/>
  </sheetPr>
  <dimension ref="A1:N18"/>
  <sheetViews>
    <sheetView zoomScale="90" zoomScaleNormal="90" workbookViewId="0">
      <selection activeCell="B11" sqref="B11:B17"/>
    </sheetView>
  </sheetViews>
  <sheetFormatPr baseColWidth="10" defaultRowHeight="15" x14ac:dyDescent="0.25"/>
  <cols>
    <col min="1" max="1" width="45.85546875" customWidth="1"/>
    <col min="2" max="2" width="16.85546875" customWidth="1"/>
    <col min="3" max="3" width="13.28515625" customWidth="1"/>
    <col min="4" max="4" width="14.5703125" hidden="1" customWidth="1"/>
    <col min="5" max="5" width="19.85546875" customWidth="1"/>
    <col min="6" max="6" width="13.140625" bestFit="1" customWidth="1"/>
    <col min="7" max="7" width="17" customWidth="1"/>
    <col min="9" max="9" width="19.5703125" customWidth="1"/>
    <col min="10" max="11" width="0" hidden="1" customWidth="1"/>
    <col min="12" max="12" width="88.140625" bestFit="1" customWidth="1"/>
  </cols>
  <sheetData>
    <row r="1" spans="1:14" ht="75" x14ac:dyDescent="0.25">
      <c r="A1" s="74"/>
      <c r="B1" s="38" t="s">
        <v>103</v>
      </c>
      <c r="C1" s="59" t="s">
        <v>5</v>
      </c>
      <c r="D1" s="59" t="s">
        <v>6</v>
      </c>
      <c r="E1" s="38" t="s">
        <v>76</v>
      </c>
      <c r="F1" s="38" t="s">
        <v>119</v>
      </c>
      <c r="G1" s="38" t="s">
        <v>118</v>
      </c>
      <c r="H1" s="38" t="s">
        <v>5</v>
      </c>
      <c r="I1" s="38" t="s">
        <v>92</v>
      </c>
      <c r="J1" s="38" t="s">
        <v>89</v>
      </c>
      <c r="K1" s="38" t="s">
        <v>7</v>
      </c>
      <c r="L1" s="60" t="s">
        <v>104</v>
      </c>
      <c r="M1" s="1"/>
      <c r="N1" s="1"/>
    </row>
    <row r="2" spans="1:14" x14ac:dyDescent="0.25">
      <c r="A2" s="47" t="s">
        <v>77</v>
      </c>
      <c r="B2" s="52">
        <v>7.07</v>
      </c>
      <c r="C2" s="54" t="s">
        <v>90</v>
      </c>
      <c r="D2" s="54">
        <v>1</v>
      </c>
      <c r="E2" s="55">
        <f>I2*G2/1000</f>
        <v>3.1363560444780001</v>
      </c>
      <c r="F2" s="54" t="s">
        <v>82</v>
      </c>
      <c r="G2" s="54">
        <v>9964.3410000000003</v>
      </c>
      <c r="H2" s="54" t="s">
        <v>80</v>
      </c>
      <c r="I2" s="54">
        <v>0.31475799999999998</v>
      </c>
      <c r="J2" s="54">
        <f t="shared" ref="J2:J10" si="0">B2/100*D2*E2</f>
        <v>0.22174037234459459</v>
      </c>
      <c r="K2" s="54">
        <f>J2/1000</f>
        <v>2.2174037234459458E-4</v>
      </c>
      <c r="L2" s="76" t="s">
        <v>106</v>
      </c>
      <c r="M2" s="1"/>
      <c r="N2" s="1"/>
    </row>
    <row r="3" spans="1:14" x14ac:dyDescent="0.25">
      <c r="A3" s="47" t="s">
        <v>60</v>
      </c>
      <c r="B3" s="52">
        <v>7.67</v>
      </c>
      <c r="C3" s="54" t="s">
        <v>90</v>
      </c>
      <c r="D3" s="54">
        <v>1</v>
      </c>
      <c r="E3" s="55">
        <f>I3*G3/1000</f>
        <v>2.8979881283340001</v>
      </c>
      <c r="F3" s="54" t="s">
        <v>82</v>
      </c>
      <c r="G3" s="54">
        <v>9010.9889999999996</v>
      </c>
      <c r="H3" s="54" t="s">
        <v>80</v>
      </c>
      <c r="I3" s="54">
        <v>0.321606</v>
      </c>
      <c r="J3" s="54">
        <f t="shared" si="0"/>
        <v>0.22227568944321782</v>
      </c>
      <c r="K3" s="54">
        <f t="shared" ref="K3:K17" si="1">J3/1000</f>
        <v>2.2227568944321782E-4</v>
      </c>
      <c r="L3" s="76" t="s">
        <v>106</v>
      </c>
      <c r="M3" s="1"/>
      <c r="N3" s="1"/>
    </row>
    <row r="4" spans="1:14" x14ac:dyDescent="0.25">
      <c r="A4" s="47" t="s">
        <v>75</v>
      </c>
      <c r="B4" s="53"/>
      <c r="C4" s="54" t="s">
        <v>91</v>
      </c>
      <c r="D4" s="54">
        <v>1</v>
      </c>
      <c r="E4" s="55">
        <f>I4*G4/1000</f>
        <v>2.0450629711460002</v>
      </c>
      <c r="F4" s="54" t="s">
        <v>83</v>
      </c>
      <c r="G4" s="54">
        <v>9772.7860000000001</v>
      </c>
      <c r="H4" s="54" t="s">
        <v>81</v>
      </c>
      <c r="I4" s="54">
        <v>0.209261</v>
      </c>
      <c r="J4" s="54">
        <f t="shared" si="0"/>
        <v>0</v>
      </c>
      <c r="K4" s="54">
        <f t="shared" si="1"/>
        <v>0</v>
      </c>
      <c r="L4" s="76" t="s">
        <v>106</v>
      </c>
      <c r="M4" s="1"/>
      <c r="N4" s="1"/>
    </row>
    <row r="5" spans="1:14" x14ac:dyDescent="0.25">
      <c r="A5" s="47" t="s">
        <v>74</v>
      </c>
      <c r="B5" s="53"/>
      <c r="C5" s="54" t="s">
        <v>91</v>
      </c>
      <c r="D5" s="54">
        <v>1</v>
      </c>
      <c r="E5" s="55">
        <f>I5*G5/1000</f>
        <v>3.7074516343929997</v>
      </c>
      <c r="F5" s="54" t="s">
        <v>83</v>
      </c>
      <c r="G5" s="54">
        <v>12766.398999999999</v>
      </c>
      <c r="H5" s="54" t="s">
        <v>81</v>
      </c>
      <c r="I5" s="54">
        <v>0.29040700000000003</v>
      </c>
      <c r="J5" s="54">
        <f t="shared" si="0"/>
        <v>0</v>
      </c>
      <c r="K5" s="54">
        <f t="shared" si="1"/>
        <v>0</v>
      </c>
      <c r="L5" s="76" t="s">
        <v>106</v>
      </c>
      <c r="M5" s="1"/>
      <c r="N5" s="1"/>
    </row>
    <row r="6" spans="1:14" x14ac:dyDescent="0.25">
      <c r="A6" s="47" t="s">
        <v>78</v>
      </c>
      <c r="B6" s="52">
        <v>20.190000000000001</v>
      </c>
      <c r="C6" s="54" t="s">
        <v>4</v>
      </c>
      <c r="D6" s="54">
        <v>1</v>
      </c>
      <c r="E6" s="55">
        <f>I6</f>
        <v>0.04</v>
      </c>
      <c r="F6" s="54" t="s">
        <v>84</v>
      </c>
      <c r="G6" s="54"/>
      <c r="H6" s="54"/>
      <c r="I6" s="54">
        <v>0.04</v>
      </c>
      <c r="J6" s="54">
        <f t="shared" si="0"/>
        <v>8.0760000000000016E-3</v>
      </c>
      <c r="K6" s="54">
        <f t="shared" si="1"/>
        <v>8.076000000000002E-6</v>
      </c>
      <c r="L6" s="76" t="s">
        <v>107</v>
      </c>
      <c r="M6" s="1"/>
      <c r="N6" s="1"/>
    </row>
    <row r="7" spans="1:14" x14ac:dyDescent="0.25">
      <c r="A7" s="47" t="s">
        <v>86</v>
      </c>
      <c r="B7" s="52">
        <v>20.190000000000001</v>
      </c>
      <c r="C7" s="54" t="s">
        <v>4</v>
      </c>
      <c r="D7" s="54">
        <v>1</v>
      </c>
      <c r="E7" s="55">
        <f>I7</f>
        <v>0.54400000000000004</v>
      </c>
      <c r="F7" s="54" t="s">
        <v>84</v>
      </c>
      <c r="G7" s="54"/>
      <c r="H7" s="54"/>
      <c r="I7" s="54">
        <v>0.54400000000000004</v>
      </c>
      <c r="J7" s="54">
        <f t="shared" si="0"/>
        <v>0.10983360000000002</v>
      </c>
      <c r="K7" s="54">
        <f t="shared" si="1"/>
        <v>1.0983360000000002E-4</v>
      </c>
      <c r="L7" s="76" t="s">
        <v>106</v>
      </c>
      <c r="M7" s="1"/>
      <c r="N7" s="1"/>
    </row>
    <row r="8" spans="1:14" x14ac:dyDescent="0.25">
      <c r="A8" s="47" t="s">
        <v>0</v>
      </c>
      <c r="B8" s="56">
        <v>1</v>
      </c>
      <c r="C8" s="54"/>
      <c r="D8" s="54">
        <v>1</v>
      </c>
      <c r="E8" s="55"/>
      <c r="F8" s="54"/>
      <c r="G8" s="54"/>
      <c r="H8" s="54"/>
      <c r="I8" s="54"/>
      <c r="J8" s="54">
        <f t="shared" si="0"/>
        <v>0</v>
      </c>
      <c r="K8" s="54">
        <f t="shared" si="1"/>
        <v>0</v>
      </c>
      <c r="L8" s="76"/>
      <c r="M8" s="1"/>
      <c r="N8" s="1"/>
    </row>
    <row r="9" spans="1:14" x14ac:dyDescent="0.25">
      <c r="A9" s="47" t="s">
        <v>79</v>
      </c>
      <c r="B9" s="52"/>
      <c r="C9" s="54" t="s">
        <v>4</v>
      </c>
      <c r="D9" s="54">
        <v>1</v>
      </c>
      <c r="E9" s="55">
        <f>I9</f>
        <v>0.04</v>
      </c>
      <c r="F9" s="54" t="s">
        <v>84</v>
      </c>
      <c r="G9" s="54"/>
      <c r="H9" s="54"/>
      <c r="I9" s="54">
        <v>0.04</v>
      </c>
      <c r="J9" s="54">
        <f t="shared" si="0"/>
        <v>0</v>
      </c>
      <c r="K9" s="54">
        <f t="shared" si="1"/>
        <v>0</v>
      </c>
      <c r="L9" s="76" t="s">
        <v>107</v>
      </c>
      <c r="M9" s="1"/>
      <c r="N9" s="1"/>
    </row>
    <row r="10" spans="1:14" x14ac:dyDescent="0.25">
      <c r="A10" s="47" t="s">
        <v>87</v>
      </c>
      <c r="B10" s="52"/>
      <c r="C10" s="54" t="s">
        <v>4</v>
      </c>
      <c r="D10" s="54">
        <v>1</v>
      </c>
      <c r="E10" s="55">
        <f>I10</f>
        <v>0.54400000000000004</v>
      </c>
      <c r="F10" s="54" t="s">
        <v>84</v>
      </c>
      <c r="G10" s="54"/>
      <c r="H10" s="54"/>
      <c r="I10" s="54">
        <v>0.54400000000000004</v>
      </c>
      <c r="J10" s="54">
        <f t="shared" si="0"/>
        <v>0</v>
      </c>
      <c r="K10" s="54">
        <f t="shared" si="1"/>
        <v>0</v>
      </c>
      <c r="L10" s="76" t="s">
        <v>106</v>
      </c>
      <c r="M10" s="1"/>
      <c r="N10" s="1"/>
    </row>
    <row r="11" spans="1:14" x14ac:dyDescent="0.25">
      <c r="A11" s="62" t="s">
        <v>15</v>
      </c>
      <c r="B11" s="56">
        <v>100</v>
      </c>
      <c r="C11" s="56"/>
      <c r="D11" s="56">
        <v>1</v>
      </c>
      <c r="E11" s="57">
        <v>0.14299999999999999</v>
      </c>
      <c r="F11" s="56" t="s">
        <v>85</v>
      </c>
      <c r="G11" s="56"/>
      <c r="H11" s="56"/>
      <c r="I11" s="56"/>
      <c r="J11" s="56">
        <f t="shared" ref="J11:J17" si="2">D11*E11</f>
        <v>0.14299999999999999</v>
      </c>
      <c r="K11" s="56">
        <f t="shared" si="1"/>
        <v>1.4299999999999998E-4</v>
      </c>
      <c r="L11" s="76" t="s">
        <v>108</v>
      </c>
      <c r="M11" s="1"/>
      <c r="N11" s="1"/>
    </row>
    <row r="12" spans="1:14" x14ac:dyDescent="0.25">
      <c r="A12" s="47" t="s">
        <v>1</v>
      </c>
      <c r="B12" s="56">
        <v>100</v>
      </c>
      <c r="C12" s="54"/>
      <c r="D12" s="54">
        <v>500</v>
      </c>
      <c r="E12" s="55">
        <v>2.9000000000000001E-2</v>
      </c>
      <c r="F12" s="56" t="s">
        <v>85</v>
      </c>
      <c r="G12" s="54"/>
      <c r="H12" s="54"/>
      <c r="I12" s="54"/>
      <c r="J12" s="54">
        <f t="shared" si="2"/>
        <v>14.5</v>
      </c>
      <c r="K12" s="54">
        <f t="shared" si="1"/>
        <v>1.4500000000000001E-2</v>
      </c>
      <c r="L12" s="76" t="s">
        <v>108</v>
      </c>
      <c r="M12" s="1"/>
      <c r="N12" s="1"/>
    </row>
    <row r="13" spans="1:14" x14ac:dyDescent="0.25">
      <c r="A13" s="47" t="s">
        <v>9</v>
      </c>
      <c r="B13" s="56">
        <v>100</v>
      </c>
      <c r="C13" s="54"/>
      <c r="D13" s="54">
        <v>1</v>
      </c>
      <c r="E13" s="55">
        <v>5.5E-2</v>
      </c>
      <c r="F13" s="56" t="s">
        <v>85</v>
      </c>
      <c r="G13" s="54"/>
      <c r="H13" s="54"/>
      <c r="I13" s="54"/>
      <c r="J13" s="54">
        <f t="shared" si="2"/>
        <v>5.5E-2</v>
      </c>
      <c r="K13" s="54">
        <f t="shared" si="1"/>
        <v>5.5000000000000002E-5</v>
      </c>
      <c r="L13" s="76" t="s">
        <v>108</v>
      </c>
      <c r="M13" s="1"/>
      <c r="N13" s="1"/>
    </row>
    <row r="14" spans="1:14" x14ac:dyDescent="0.25">
      <c r="A14" s="47" t="s">
        <v>2</v>
      </c>
      <c r="B14" s="56">
        <v>100</v>
      </c>
      <c r="C14" s="54"/>
      <c r="D14" s="54">
        <v>1</v>
      </c>
      <c r="E14" s="55">
        <v>0.08</v>
      </c>
      <c r="F14" s="56" t="s">
        <v>85</v>
      </c>
      <c r="G14" s="54"/>
      <c r="H14" s="54"/>
      <c r="I14" s="54"/>
      <c r="J14" s="54">
        <f t="shared" si="2"/>
        <v>0.08</v>
      </c>
      <c r="K14" s="54">
        <f t="shared" si="1"/>
        <v>8.0000000000000007E-5</v>
      </c>
      <c r="L14" s="76" t="s">
        <v>108</v>
      </c>
      <c r="M14" s="1"/>
      <c r="N14" s="1"/>
    </row>
    <row r="15" spans="1:14" x14ac:dyDescent="0.25">
      <c r="A15" s="47" t="s">
        <v>3</v>
      </c>
      <c r="B15" s="56">
        <v>100</v>
      </c>
      <c r="C15" s="54"/>
      <c r="D15" s="54">
        <v>1</v>
      </c>
      <c r="E15" s="55">
        <v>5.5E-2</v>
      </c>
      <c r="F15" s="56" t="s">
        <v>85</v>
      </c>
      <c r="G15" s="54"/>
      <c r="H15" s="54"/>
      <c r="I15" s="54"/>
      <c r="J15" s="54">
        <f t="shared" si="2"/>
        <v>5.5E-2</v>
      </c>
      <c r="K15" s="54">
        <f t="shared" si="1"/>
        <v>5.5000000000000002E-5</v>
      </c>
      <c r="L15" s="76" t="s">
        <v>108</v>
      </c>
      <c r="M15" s="1"/>
      <c r="N15" s="1"/>
    </row>
    <row r="16" spans="1:14" x14ac:dyDescent="0.25">
      <c r="A16" s="47" t="s">
        <v>12</v>
      </c>
      <c r="B16" s="56">
        <v>100</v>
      </c>
      <c r="C16" s="54"/>
      <c r="D16" s="54">
        <v>1</v>
      </c>
      <c r="E16" s="55">
        <v>2.9000000000000001E-2</v>
      </c>
      <c r="F16" s="56" t="s">
        <v>85</v>
      </c>
      <c r="G16" s="54"/>
      <c r="H16" s="54"/>
      <c r="I16" s="54"/>
      <c r="J16" s="54">
        <f t="shared" si="2"/>
        <v>2.9000000000000001E-2</v>
      </c>
      <c r="K16" s="54">
        <f t="shared" si="1"/>
        <v>2.9E-5</v>
      </c>
      <c r="L16" s="77" t="s">
        <v>108</v>
      </c>
      <c r="M16" s="1"/>
      <c r="N16" s="1"/>
    </row>
    <row r="17" spans="1:14" x14ac:dyDescent="0.25">
      <c r="A17" s="47" t="s">
        <v>13</v>
      </c>
      <c r="B17" s="56">
        <v>100</v>
      </c>
      <c r="C17" s="54"/>
      <c r="D17" s="54">
        <v>500</v>
      </c>
      <c r="E17" s="55">
        <v>0.214</v>
      </c>
      <c r="F17" s="56" t="s">
        <v>85</v>
      </c>
      <c r="G17" s="54"/>
      <c r="H17" s="54"/>
      <c r="I17" s="54"/>
      <c r="J17" s="54">
        <f t="shared" si="2"/>
        <v>107</v>
      </c>
      <c r="K17" s="54">
        <f t="shared" si="1"/>
        <v>0.107</v>
      </c>
      <c r="L17" s="81" t="s">
        <v>108</v>
      </c>
      <c r="M17" s="1"/>
      <c r="N17" s="1"/>
    </row>
    <row r="18" spans="1:14" ht="15.75" thickBot="1" x14ac:dyDescent="0.3">
      <c r="A18" s="78"/>
      <c r="B18" s="79"/>
      <c r="C18" s="79"/>
      <c r="D18" s="79"/>
      <c r="E18" s="79"/>
      <c r="F18" s="79"/>
      <c r="G18" s="79"/>
      <c r="H18" s="79"/>
      <c r="I18" s="79"/>
      <c r="J18" s="79"/>
      <c r="K18" s="79"/>
      <c r="L18" s="80"/>
      <c r="M18" s="1"/>
      <c r="N18" s="1"/>
    </row>
  </sheetData>
  <sheetProtection algorithmName="SHA-512" hashValue="op/95GNcZRisPEEpvbDiMVdeHQ0+jgNEcBF3SqwjjZzgiZs2XY+uaq0uVSIUALycu5BsRdCqr4zz2GWWhSVAcw==" saltValue="ryY5imU5NTXueUdMhuijMw==" spinCount="100000" sheet="1" objects="1" scenarios="1"/>
  <pageMargins left="0.70866141732283472" right="0.70866141732283472" top="0.78740157480314965" bottom="0.78740157480314965" header="0.31496062992125984" footer="0.31496062992125984"/>
  <pageSetup paperSize="9" scale="66" orientation="landscape" r:id="rId1"/>
  <headerFooter>
    <oddHeader>&amp;CCO&amp;Y2&amp;Y-Fahrten- &amp; Homeofficerechner - Datenquellen und Faktoren</oddHeader>
    <oddFooter>&amp;CEin Angebot der Energieagentur Rheinland-Pfalz GmbH</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78E2F-6995-4665-AD43-59A1248EC327}">
  <dimension ref="B3:P73"/>
  <sheetViews>
    <sheetView workbookViewId="0">
      <selection activeCell="C29" sqref="C29"/>
    </sheetView>
  </sheetViews>
  <sheetFormatPr baseColWidth="10" defaultRowHeight="15" x14ac:dyDescent="0.25"/>
  <sheetData>
    <row r="3" spans="3:15" x14ac:dyDescent="0.25">
      <c r="C3" s="2" t="s">
        <v>13</v>
      </c>
      <c r="D3" s="2" t="s">
        <v>16</v>
      </c>
      <c r="E3" s="2" t="s">
        <v>17</v>
      </c>
      <c r="F3" s="2" t="s">
        <v>18</v>
      </c>
      <c r="G3" s="2" t="s">
        <v>19</v>
      </c>
      <c r="H3" s="2" t="s">
        <v>20</v>
      </c>
      <c r="I3" s="2"/>
      <c r="J3" s="2"/>
      <c r="K3" s="2"/>
      <c r="L3" s="2" t="s">
        <v>21</v>
      </c>
      <c r="M3" s="2" t="s">
        <v>22</v>
      </c>
      <c r="N3" s="2" t="s">
        <v>23</v>
      </c>
      <c r="O3" s="2" t="s">
        <v>24</v>
      </c>
    </row>
    <row r="4" spans="3:15" ht="29.25" x14ac:dyDescent="0.25">
      <c r="C4" s="9">
        <v>1</v>
      </c>
      <c r="D4" s="10" t="s">
        <v>25</v>
      </c>
      <c r="E4" s="4" t="s">
        <v>26</v>
      </c>
      <c r="F4" s="3">
        <v>0.74199999999999999</v>
      </c>
      <c r="G4" s="4" t="s">
        <v>27</v>
      </c>
      <c r="H4" s="5">
        <v>43.542999999999999</v>
      </c>
      <c r="I4" s="5"/>
      <c r="J4" s="5"/>
      <c r="K4" s="5"/>
      <c r="L4" s="4" t="s">
        <v>28</v>
      </c>
      <c r="M4" s="5">
        <v>3.1351</v>
      </c>
      <c r="N4" s="4" t="s">
        <v>29</v>
      </c>
      <c r="O4" s="4" t="s">
        <v>30</v>
      </c>
    </row>
    <row r="5" spans="3:15" x14ac:dyDescent="0.25">
      <c r="C5" s="9">
        <v>9</v>
      </c>
      <c r="D5" s="10" t="s">
        <v>31</v>
      </c>
      <c r="E5" s="4" t="s">
        <v>32</v>
      </c>
      <c r="F5" s="3">
        <v>0.74199999999999999</v>
      </c>
      <c r="G5" s="4" t="s">
        <v>27</v>
      </c>
      <c r="H5" s="5">
        <v>43.542999999999999</v>
      </c>
      <c r="I5" s="5"/>
      <c r="J5" s="5"/>
      <c r="K5" s="5"/>
      <c r="L5" s="4" t="s">
        <v>28</v>
      </c>
      <c r="M5" s="5">
        <v>3.1351</v>
      </c>
      <c r="N5" s="4" t="s">
        <v>29</v>
      </c>
      <c r="O5" s="4" t="s">
        <v>26</v>
      </c>
    </row>
    <row r="6" spans="3:15" ht="29.25" x14ac:dyDescent="0.25">
      <c r="C6" s="9">
        <v>2</v>
      </c>
      <c r="D6" s="10" t="s">
        <v>33</v>
      </c>
      <c r="E6" s="4" t="s">
        <v>26</v>
      </c>
      <c r="F6" s="3">
        <v>0.83199999999999996</v>
      </c>
      <c r="G6" s="4" t="s">
        <v>27</v>
      </c>
      <c r="H6" s="5">
        <v>42.96</v>
      </c>
      <c r="I6" s="5"/>
      <c r="J6" s="5"/>
      <c r="K6" s="5"/>
      <c r="L6" s="4" t="s">
        <v>28</v>
      </c>
      <c r="M6" s="5">
        <v>3.1790400000000001</v>
      </c>
      <c r="N6" s="4" t="s">
        <v>29</v>
      </c>
      <c r="O6" s="4" t="s">
        <v>30</v>
      </c>
    </row>
    <row r="7" spans="3:15" ht="43.5" x14ac:dyDescent="0.25">
      <c r="C7" s="3">
        <v>31</v>
      </c>
      <c r="D7" s="4" t="s">
        <v>34</v>
      </c>
      <c r="E7" s="4" t="s">
        <v>35</v>
      </c>
      <c r="F7" s="3">
        <v>0.88100000000000001</v>
      </c>
      <c r="G7" s="4" t="s">
        <v>27</v>
      </c>
      <c r="H7" s="5">
        <v>37.241999999999997</v>
      </c>
      <c r="I7" s="5"/>
      <c r="J7" s="5"/>
      <c r="K7" s="5"/>
      <c r="L7" s="4" t="s">
        <v>28</v>
      </c>
      <c r="M7" s="6">
        <v>0</v>
      </c>
      <c r="N7" s="4" t="s">
        <v>29</v>
      </c>
      <c r="O7" s="4" t="s">
        <v>30</v>
      </c>
    </row>
    <row r="8" spans="3:15" ht="29.25" x14ac:dyDescent="0.25">
      <c r="C8" s="3">
        <v>30</v>
      </c>
      <c r="D8" s="4" t="s">
        <v>36</v>
      </c>
      <c r="E8" s="4" t="s">
        <v>26</v>
      </c>
      <c r="F8" s="3">
        <v>0.92</v>
      </c>
      <c r="G8" s="4" t="s">
        <v>27</v>
      </c>
      <c r="H8" s="5">
        <v>36.301000000000002</v>
      </c>
      <c r="I8" s="5"/>
      <c r="J8" s="5"/>
      <c r="K8" s="5"/>
      <c r="L8" s="4" t="s">
        <v>28</v>
      </c>
      <c r="M8" s="6">
        <v>0</v>
      </c>
      <c r="N8" s="4" t="s">
        <v>29</v>
      </c>
      <c r="O8" s="4" t="s">
        <v>26</v>
      </c>
    </row>
    <row r="9" spans="3:15" ht="29.25" x14ac:dyDescent="0.25">
      <c r="C9" s="3">
        <v>21</v>
      </c>
      <c r="D9" s="4" t="s">
        <v>37</v>
      </c>
      <c r="E9" s="4" t="s">
        <v>26</v>
      </c>
      <c r="F9" s="3">
        <v>0.78939999999999999</v>
      </c>
      <c r="G9" s="4" t="s">
        <v>27</v>
      </c>
      <c r="H9" s="5">
        <v>26.658000000000001</v>
      </c>
      <c r="I9" s="5"/>
      <c r="J9" s="5"/>
      <c r="K9" s="5"/>
      <c r="L9" s="4" t="s">
        <v>28</v>
      </c>
      <c r="M9" s="6">
        <v>0</v>
      </c>
      <c r="N9" s="4" t="s">
        <v>29</v>
      </c>
      <c r="O9" s="4" t="s">
        <v>30</v>
      </c>
    </row>
    <row r="10" spans="3:15" ht="29.25" x14ac:dyDescent="0.25">
      <c r="C10" s="3">
        <v>20</v>
      </c>
      <c r="D10" s="4" t="s">
        <v>38</v>
      </c>
      <c r="E10" s="4" t="s">
        <v>26</v>
      </c>
      <c r="F10" s="3">
        <v>0</v>
      </c>
      <c r="G10" s="4" t="s">
        <v>39</v>
      </c>
      <c r="H10" s="6">
        <v>0</v>
      </c>
      <c r="I10" s="6"/>
      <c r="J10" s="6"/>
      <c r="K10" s="6"/>
      <c r="L10" s="4" t="s">
        <v>39</v>
      </c>
      <c r="M10" s="7"/>
      <c r="N10" s="4" t="s">
        <v>39</v>
      </c>
      <c r="O10" s="4" t="s">
        <v>40</v>
      </c>
    </row>
    <row r="11" spans="3:15" ht="86.25" x14ac:dyDescent="0.25">
      <c r="C11" s="3">
        <v>23</v>
      </c>
      <c r="D11" s="4" t="s">
        <v>41</v>
      </c>
      <c r="E11" s="4" t="s">
        <v>42</v>
      </c>
      <c r="F11" s="3">
        <v>0.78228999999999993</v>
      </c>
      <c r="G11" s="4" t="s">
        <v>27</v>
      </c>
      <c r="H11" s="5">
        <v>28.354488421314741</v>
      </c>
      <c r="I11" s="5"/>
      <c r="J11" s="5"/>
      <c r="K11" s="5"/>
      <c r="L11" s="4" t="s">
        <v>28</v>
      </c>
      <c r="M11" s="5">
        <v>0.31499319999999997</v>
      </c>
      <c r="N11" s="4" t="s">
        <v>29</v>
      </c>
      <c r="O11" s="4" t="s">
        <v>26</v>
      </c>
    </row>
    <row r="12" spans="3:15" ht="29.25" x14ac:dyDescent="0.25">
      <c r="C12" s="3">
        <v>22</v>
      </c>
      <c r="D12" s="4" t="s">
        <v>43</v>
      </c>
      <c r="E12" s="4" t="s">
        <v>26</v>
      </c>
      <c r="F12" s="3">
        <v>0</v>
      </c>
      <c r="G12" s="4" t="s">
        <v>39</v>
      </c>
      <c r="H12" s="6">
        <v>0</v>
      </c>
      <c r="I12" s="6"/>
      <c r="J12" s="6"/>
      <c r="K12" s="6"/>
      <c r="L12" s="4" t="s">
        <v>39</v>
      </c>
      <c r="M12" s="7"/>
      <c r="N12" s="4" t="s">
        <v>39</v>
      </c>
      <c r="O12" s="4" t="s">
        <v>26</v>
      </c>
    </row>
    <row r="13" spans="3:15" ht="43.5" x14ac:dyDescent="0.25">
      <c r="C13" s="9">
        <v>3</v>
      </c>
      <c r="D13" s="10" t="s">
        <v>44</v>
      </c>
      <c r="E13" s="4" t="s">
        <v>45</v>
      </c>
      <c r="F13" s="3">
        <v>0.71599999999999997</v>
      </c>
      <c r="G13" s="4" t="s">
        <v>46</v>
      </c>
      <c r="H13" s="5">
        <v>44.323999999999998</v>
      </c>
      <c r="I13" s="5"/>
      <c r="J13" s="5"/>
      <c r="K13" s="5"/>
      <c r="L13" s="4" t="s">
        <v>28</v>
      </c>
      <c r="M13" s="5">
        <v>2.7429999999999999</v>
      </c>
      <c r="N13" s="4" t="s">
        <v>29</v>
      </c>
      <c r="O13" s="4" t="s">
        <v>26</v>
      </c>
    </row>
    <row r="14" spans="3:15" x14ac:dyDescent="0.25">
      <c r="C14" s="3">
        <v>51</v>
      </c>
      <c r="D14" s="4" t="s">
        <v>47</v>
      </c>
      <c r="E14" s="4" t="s">
        <v>26</v>
      </c>
      <c r="F14" s="3">
        <v>0.71599999999999997</v>
      </c>
      <c r="G14" s="4" t="s">
        <v>46</v>
      </c>
      <c r="H14" s="5">
        <v>44.323999999999998</v>
      </c>
      <c r="I14" s="5"/>
      <c r="J14" s="5"/>
      <c r="K14" s="5"/>
      <c r="L14" s="4" t="s">
        <v>28</v>
      </c>
      <c r="M14" s="6">
        <v>0</v>
      </c>
      <c r="N14" s="4" t="s">
        <v>29</v>
      </c>
      <c r="O14" s="4" t="s">
        <v>26</v>
      </c>
    </row>
    <row r="15" spans="3:15" ht="43.5" x14ac:dyDescent="0.25">
      <c r="C15" s="9">
        <v>6</v>
      </c>
      <c r="D15" s="10" t="s">
        <v>48</v>
      </c>
      <c r="E15" s="4" t="s">
        <v>49</v>
      </c>
      <c r="F15" s="3">
        <v>0.6</v>
      </c>
      <c r="G15" s="4" t="s">
        <v>27</v>
      </c>
      <c r="H15" s="5">
        <v>45.969000000000001</v>
      </c>
      <c r="I15" s="5"/>
      <c r="J15" s="5"/>
      <c r="K15" s="5"/>
      <c r="L15" s="4" t="s">
        <v>28</v>
      </c>
      <c r="M15" s="5">
        <v>3</v>
      </c>
      <c r="N15" s="4" t="s">
        <v>29</v>
      </c>
      <c r="O15" s="4" t="s">
        <v>26</v>
      </c>
    </row>
    <row r="16" spans="3:15" ht="43.5" x14ac:dyDescent="0.25">
      <c r="C16" s="3">
        <v>7</v>
      </c>
      <c r="D16" s="4" t="s">
        <v>50</v>
      </c>
      <c r="E16" s="4" t="s">
        <v>51</v>
      </c>
      <c r="F16" s="3">
        <v>0</v>
      </c>
      <c r="G16" s="4" t="s">
        <v>39</v>
      </c>
      <c r="H16" s="6">
        <v>0</v>
      </c>
      <c r="I16" s="6"/>
      <c r="J16" s="6"/>
      <c r="K16" s="6"/>
      <c r="L16" s="4" t="s">
        <v>39</v>
      </c>
      <c r="M16" s="7"/>
      <c r="N16" s="4" t="s">
        <v>39</v>
      </c>
      <c r="O16" s="4" t="s">
        <v>26</v>
      </c>
    </row>
    <row r="17" spans="2:16" ht="29.25" x14ac:dyDescent="0.25">
      <c r="C17" s="3">
        <v>53</v>
      </c>
      <c r="D17" s="4" t="s">
        <v>52</v>
      </c>
      <c r="E17" s="4" t="s">
        <v>53</v>
      </c>
      <c r="F17" s="3">
        <v>0.71599999999999997</v>
      </c>
      <c r="G17" s="4" t="s">
        <v>46</v>
      </c>
      <c r="H17" s="5">
        <v>46.35</v>
      </c>
      <c r="I17" s="5"/>
      <c r="J17" s="5"/>
      <c r="K17" s="5"/>
      <c r="L17" s="4" t="s">
        <v>39</v>
      </c>
      <c r="M17" s="7"/>
      <c r="N17" s="4" t="s">
        <v>39</v>
      </c>
      <c r="O17" s="4" t="s">
        <v>26</v>
      </c>
    </row>
    <row r="18" spans="2:16" ht="29.25" x14ac:dyDescent="0.25">
      <c r="C18" s="3">
        <v>52</v>
      </c>
      <c r="D18" s="4" t="s">
        <v>54</v>
      </c>
      <c r="E18" s="4" t="s">
        <v>26</v>
      </c>
      <c r="F18" s="3">
        <v>0.71599999999999997</v>
      </c>
      <c r="G18" s="4" t="s">
        <v>46</v>
      </c>
      <c r="H18" s="5">
        <v>46.35</v>
      </c>
      <c r="I18" s="5"/>
      <c r="J18" s="5"/>
      <c r="K18" s="5"/>
      <c r="L18" s="4" t="s">
        <v>39</v>
      </c>
      <c r="M18" s="7"/>
      <c r="N18" s="4" t="s">
        <v>39</v>
      </c>
      <c r="O18" s="4" t="s">
        <v>26</v>
      </c>
    </row>
    <row r="19" spans="2:16" ht="29.25" x14ac:dyDescent="0.25">
      <c r="C19" s="3">
        <v>5</v>
      </c>
      <c r="D19" s="4" t="s">
        <v>55</v>
      </c>
      <c r="E19" s="4" t="s">
        <v>55</v>
      </c>
      <c r="F19" s="3">
        <v>0</v>
      </c>
      <c r="G19" s="4" t="s">
        <v>39</v>
      </c>
      <c r="H19" s="5">
        <v>3.6</v>
      </c>
      <c r="I19" s="5"/>
      <c r="J19" s="5"/>
      <c r="K19" s="5"/>
      <c r="L19" s="4" t="s">
        <v>56</v>
      </c>
      <c r="M19" s="7"/>
      <c r="N19" s="4" t="s">
        <v>39</v>
      </c>
      <c r="O19" s="4" t="s">
        <v>26</v>
      </c>
    </row>
    <row r="20" spans="2:16" ht="29.25" x14ac:dyDescent="0.25">
      <c r="C20" s="3">
        <v>8</v>
      </c>
      <c r="D20" s="4" t="s">
        <v>57</v>
      </c>
      <c r="E20" s="4" t="s">
        <v>57</v>
      </c>
      <c r="F20" s="3">
        <v>0</v>
      </c>
      <c r="G20" s="4" t="s">
        <v>39</v>
      </c>
      <c r="H20" s="5">
        <v>117</v>
      </c>
      <c r="I20" s="5"/>
      <c r="J20" s="5"/>
      <c r="K20" s="5"/>
      <c r="L20" s="4" t="s">
        <v>28</v>
      </c>
      <c r="M20" s="7"/>
      <c r="N20" s="4" t="s">
        <v>39</v>
      </c>
      <c r="O20" s="4" t="s">
        <v>26</v>
      </c>
    </row>
    <row r="21" spans="2:16" x14ac:dyDescent="0.25">
      <c r="C21" s="3">
        <v>4</v>
      </c>
      <c r="D21" s="4" t="s">
        <v>58</v>
      </c>
      <c r="E21" s="4" t="s">
        <v>58</v>
      </c>
      <c r="F21" s="3">
        <v>0.8</v>
      </c>
      <c r="G21" s="4" t="s">
        <v>27</v>
      </c>
      <c r="H21" s="5">
        <v>43</v>
      </c>
      <c r="I21" s="5"/>
      <c r="J21" s="5"/>
      <c r="K21" s="5"/>
      <c r="L21" s="4" t="s">
        <v>28</v>
      </c>
      <c r="M21" s="5">
        <v>3.1790400000000001</v>
      </c>
      <c r="N21" s="4" t="s">
        <v>29</v>
      </c>
      <c r="O21" s="4" t="s">
        <v>26</v>
      </c>
    </row>
    <row r="22" spans="2:16" x14ac:dyDescent="0.25">
      <c r="B22" s="1"/>
      <c r="C22" s="13" t="s">
        <v>59</v>
      </c>
      <c r="D22" s="8"/>
      <c r="E22" s="8"/>
      <c r="F22" s="8"/>
      <c r="G22" s="8"/>
      <c r="H22" s="8"/>
      <c r="I22" s="8"/>
      <c r="J22" s="8"/>
      <c r="K22" s="8"/>
      <c r="L22" s="8"/>
      <c r="M22" s="8"/>
      <c r="N22" s="8"/>
      <c r="O22" s="8"/>
    </row>
    <row r="23" spans="2:16" ht="15.75" thickBot="1" x14ac:dyDescent="0.3">
      <c r="C23" s="13"/>
      <c r="D23" s="8"/>
      <c r="E23" s="8"/>
      <c r="F23" s="8"/>
      <c r="G23" s="8"/>
      <c r="H23" s="8"/>
      <c r="I23" s="8"/>
      <c r="J23" s="8"/>
      <c r="K23" s="8"/>
      <c r="L23" s="8"/>
      <c r="M23" s="8"/>
      <c r="N23" s="8"/>
      <c r="O23" s="8"/>
      <c r="P23" s="1"/>
    </row>
    <row r="24" spans="2:16" ht="24.75" thickBot="1" x14ac:dyDescent="0.3">
      <c r="C24" s="11" t="s">
        <v>61</v>
      </c>
      <c r="D24" s="11" t="s">
        <v>14</v>
      </c>
      <c r="E24" s="11" t="s">
        <v>62</v>
      </c>
      <c r="F24" s="11" t="s">
        <v>63</v>
      </c>
      <c r="G24" s="11" t="s">
        <v>64</v>
      </c>
      <c r="H24" s="11" t="s">
        <v>65</v>
      </c>
      <c r="I24" s="11"/>
      <c r="J24" s="11"/>
      <c r="K24" s="11"/>
      <c r="L24" s="11" t="s">
        <v>5</v>
      </c>
      <c r="M24" s="8"/>
      <c r="N24" s="8"/>
      <c r="O24" s="8"/>
    </row>
    <row r="25" spans="2:16" ht="15.75" thickBot="1" x14ac:dyDescent="0.3">
      <c r="C25" s="12" t="s">
        <v>66</v>
      </c>
      <c r="D25" s="12">
        <v>2020</v>
      </c>
      <c r="E25" s="12" t="s">
        <v>67</v>
      </c>
      <c r="F25" s="12" t="s">
        <v>68</v>
      </c>
      <c r="G25" s="12" t="s">
        <v>69</v>
      </c>
      <c r="H25" s="12">
        <v>2.4780000000000002</v>
      </c>
      <c r="I25" s="12"/>
      <c r="J25" s="12"/>
      <c r="K25" s="12"/>
      <c r="L25" s="12" t="s">
        <v>70</v>
      </c>
    </row>
    <row r="26" spans="2:16" ht="15.75" thickBot="1" x14ac:dyDescent="0.3">
      <c r="C26" s="12" t="s">
        <v>66</v>
      </c>
      <c r="D26" s="12">
        <v>2020</v>
      </c>
      <c r="E26" s="12" t="s">
        <v>67</v>
      </c>
      <c r="F26" s="12" t="s">
        <v>68</v>
      </c>
      <c r="G26" s="12" t="s">
        <v>44</v>
      </c>
      <c r="H26" s="12">
        <v>2.194</v>
      </c>
      <c r="I26" s="12"/>
      <c r="J26" s="12"/>
      <c r="K26" s="12"/>
      <c r="L26" s="12" t="s">
        <v>70</v>
      </c>
    </row>
    <row r="27" spans="2:16" ht="15.75" thickBot="1" x14ac:dyDescent="0.3">
      <c r="C27" s="12" t="s">
        <v>66</v>
      </c>
      <c r="D27" s="12">
        <v>2020</v>
      </c>
      <c r="E27" s="12" t="s">
        <v>67</v>
      </c>
      <c r="F27" s="12" t="s">
        <v>68</v>
      </c>
      <c r="G27" s="12" t="s">
        <v>71</v>
      </c>
      <c r="H27" s="12">
        <v>2.5259999999999998</v>
      </c>
      <c r="I27" s="12"/>
      <c r="J27" s="12"/>
      <c r="K27" s="12"/>
      <c r="L27" s="12" t="s">
        <v>70</v>
      </c>
    </row>
    <row r="28" spans="2:16" ht="15.75" thickBot="1" x14ac:dyDescent="0.3">
      <c r="C28" s="12" t="s">
        <v>66</v>
      </c>
      <c r="D28" s="12">
        <v>2020</v>
      </c>
      <c r="E28" s="12" t="s">
        <v>67</v>
      </c>
      <c r="F28" s="12" t="s">
        <v>68</v>
      </c>
      <c r="G28" s="12" t="s">
        <v>72</v>
      </c>
      <c r="H28" s="12">
        <v>0.72699999999999998</v>
      </c>
      <c r="I28" s="12"/>
      <c r="J28" s="12"/>
      <c r="K28" s="12"/>
      <c r="L28" s="12" t="s">
        <v>73</v>
      </c>
    </row>
    <row r="29" spans="2:16" x14ac:dyDescent="0.25">
      <c r="C29" t="s">
        <v>59</v>
      </c>
      <c r="I29" s="1"/>
      <c r="J29" s="1"/>
      <c r="K29" s="1"/>
    </row>
    <row r="30" spans="2:16" x14ac:dyDescent="0.25">
      <c r="I30" s="1"/>
      <c r="J30" s="1"/>
      <c r="K30" s="1"/>
    </row>
    <row r="31" spans="2:16" x14ac:dyDescent="0.25">
      <c r="I31" s="1"/>
      <c r="J31" s="1"/>
      <c r="K31" s="1"/>
    </row>
    <row r="32" spans="2:16" x14ac:dyDescent="0.25">
      <c r="I32" s="1"/>
      <c r="J32" s="1"/>
      <c r="K32" s="1"/>
    </row>
    <row r="33" spans="9:11" x14ac:dyDescent="0.25">
      <c r="I33" s="1"/>
      <c r="J33" s="1"/>
      <c r="K33" s="1"/>
    </row>
    <row r="34" spans="9:11" x14ac:dyDescent="0.25">
      <c r="I34" s="1"/>
      <c r="J34" s="1"/>
      <c r="K34" s="1"/>
    </row>
    <row r="35" spans="9:11" x14ac:dyDescent="0.25">
      <c r="I35" s="1"/>
      <c r="J35" s="1"/>
      <c r="K35" s="1"/>
    </row>
    <row r="36" spans="9:11" x14ac:dyDescent="0.25">
      <c r="I36" s="1"/>
      <c r="J36" s="1"/>
      <c r="K36" s="1"/>
    </row>
    <row r="37" spans="9:11" x14ac:dyDescent="0.25">
      <c r="I37" s="1"/>
      <c r="J37" s="1"/>
      <c r="K37" s="1"/>
    </row>
    <row r="38" spans="9:11" x14ac:dyDescent="0.25">
      <c r="I38" s="1"/>
      <c r="J38" s="1"/>
      <c r="K38" s="1"/>
    </row>
    <row r="39" spans="9:11" x14ac:dyDescent="0.25">
      <c r="I39" s="1"/>
      <c r="J39" s="1"/>
      <c r="K39" s="1"/>
    </row>
    <row r="40" spans="9:11" x14ac:dyDescent="0.25">
      <c r="I40" s="1"/>
      <c r="J40" s="1"/>
      <c r="K40" s="1"/>
    </row>
    <row r="41" spans="9:11" x14ac:dyDescent="0.25">
      <c r="I41" s="1"/>
      <c r="J41" s="1"/>
      <c r="K41" s="1"/>
    </row>
    <row r="42" spans="9:11" x14ac:dyDescent="0.25">
      <c r="I42" s="1"/>
      <c r="J42" s="1"/>
      <c r="K42" s="1"/>
    </row>
    <row r="43" spans="9:11" x14ac:dyDescent="0.25">
      <c r="I43" s="1"/>
      <c r="J43" s="1"/>
      <c r="K43" s="1"/>
    </row>
    <row r="44" spans="9:11" x14ac:dyDescent="0.25">
      <c r="I44" s="1"/>
      <c r="J44" s="1"/>
      <c r="K44" s="1"/>
    </row>
    <row r="45" spans="9:11" x14ac:dyDescent="0.25">
      <c r="I45" s="1"/>
      <c r="J45" s="1"/>
      <c r="K45" s="1"/>
    </row>
    <row r="46" spans="9:11" x14ac:dyDescent="0.25">
      <c r="I46" s="1"/>
      <c r="J46" s="1"/>
      <c r="K46" s="1"/>
    </row>
    <row r="47" spans="9:11" x14ac:dyDescent="0.25">
      <c r="I47" s="1"/>
      <c r="J47" s="1"/>
      <c r="K47" s="1"/>
    </row>
    <row r="48" spans="9:11" x14ac:dyDescent="0.25">
      <c r="I48" s="1"/>
      <c r="J48" s="1"/>
      <c r="K48" s="1"/>
    </row>
    <row r="49" spans="9:11" x14ac:dyDescent="0.25">
      <c r="I49" s="1"/>
      <c r="J49" s="1"/>
      <c r="K49" s="1"/>
    </row>
    <row r="50" spans="9:11" x14ac:dyDescent="0.25">
      <c r="I50" s="1"/>
      <c r="J50" s="1"/>
      <c r="K50" s="1"/>
    </row>
    <row r="51" spans="9:11" x14ac:dyDescent="0.25">
      <c r="I51" s="1"/>
      <c r="J51" s="1"/>
      <c r="K51" s="1"/>
    </row>
    <row r="52" spans="9:11" x14ac:dyDescent="0.25">
      <c r="I52" s="1"/>
      <c r="J52" s="1"/>
      <c r="K52" s="1"/>
    </row>
    <row r="53" spans="9:11" x14ac:dyDescent="0.25">
      <c r="I53" s="1"/>
      <c r="J53" s="1"/>
      <c r="K53" s="1"/>
    </row>
    <row r="54" spans="9:11" x14ac:dyDescent="0.25">
      <c r="I54" s="1"/>
      <c r="J54" s="1"/>
      <c r="K54" s="1"/>
    </row>
    <row r="55" spans="9:11" x14ac:dyDescent="0.25">
      <c r="I55" s="1"/>
      <c r="J55" s="1"/>
      <c r="K55" s="1"/>
    </row>
    <row r="56" spans="9:11" x14ac:dyDescent="0.25">
      <c r="I56" s="1"/>
      <c r="J56" s="1"/>
      <c r="K56" s="1"/>
    </row>
    <row r="57" spans="9:11" x14ac:dyDescent="0.25">
      <c r="I57" s="1"/>
      <c r="J57" s="1"/>
      <c r="K57" s="1"/>
    </row>
    <row r="58" spans="9:11" x14ac:dyDescent="0.25">
      <c r="I58" s="1"/>
      <c r="J58" s="1"/>
      <c r="K58" s="1"/>
    </row>
    <row r="59" spans="9:11" x14ac:dyDescent="0.25">
      <c r="I59" s="1"/>
      <c r="J59" s="1"/>
      <c r="K59" s="1"/>
    </row>
    <row r="60" spans="9:11" x14ac:dyDescent="0.25">
      <c r="I60" s="1"/>
      <c r="J60" s="1"/>
      <c r="K60" s="1"/>
    </row>
    <row r="61" spans="9:11" x14ac:dyDescent="0.25">
      <c r="I61" s="1"/>
      <c r="J61" s="1"/>
      <c r="K61" s="1"/>
    </row>
    <row r="62" spans="9:11" x14ac:dyDescent="0.25">
      <c r="I62" s="1"/>
      <c r="J62" s="1"/>
      <c r="K62" s="1"/>
    </row>
    <row r="63" spans="9:11" x14ac:dyDescent="0.25">
      <c r="I63" s="1"/>
      <c r="J63" s="1"/>
      <c r="K63" s="1"/>
    </row>
    <row r="64" spans="9:11" x14ac:dyDescent="0.25">
      <c r="I64" s="1"/>
      <c r="J64" s="1"/>
      <c r="K64" s="1"/>
    </row>
    <row r="65" spans="9:11" x14ac:dyDescent="0.25">
      <c r="I65" s="1"/>
      <c r="J65" s="1"/>
      <c r="K65" s="1"/>
    </row>
    <row r="66" spans="9:11" x14ac:dyDescent="0.25">
      <c r="I66" s="1"/>
      <c r="J66" s="1"/>
      <c r="K66" s="1"/>
    </row>
    <row r="67" spans="9:11" x14ac:dyDescent="0.25">
      <c r="I67" s="1"/>
      <c r="J67" s="1"/>
      <c r="K67" s="1"/>
    </row>
    <row r="68" spans="9:11" x14ac:dyDescent="0.25">
      <c r="I68" s="1"/>
      <c r="J68" s="1"/>
      <c r="K68" s="1"/>
    </row>
    <row r="69" spans="9:11" x14ac:dyDescent="0.25">
      <c r="I69" s="1"/>
      <c r="J69" s="1"/>
      <c r="K69" s="1"/>
    </row>
    <row r="70" spans="9:11" x14ac:dyDescent="0.25">
      <c r="I70" s="1"/>
      <c r="J70" s="1"/>
      <c r="K70" s="1"/>
    </row>
    <row r="71" spans="9:11" x14ac:dyDescent="0.25">
      <c r="I71" s="1"/>
      <c r="J71" s="1"/>
      <c r="K71" s="1"/>
    </row>
    <row r="72" spans="9:11" x14ac:dyDescent="0.25">
      <c r="I72" s="1"/>
      <c r="J72" s="1"/>
      <c r="K72" s="1"/>
    </row>
    <row r="73" spans="9:11" x14ac:dyDescent="0.25">
      <c r="I73" s="1"/>
      <c r="J73" s="1"/>
      <c r="K73" s="1"/>
    </row>
  </sheetData>
  <sheetProtection algorithmName="SHA-512" hashValue="GDGVBITUVMtzG460P/gvYrbiC9zaJTTG64m8C1lIuroTYNbJoL28Ot3bgeEgLo+FY2lvOrSTJ0D9C+zsZXjVjA==" saltValue="kOFkUrgoRI2hvoplY1z2lA==" spinCount="100000" sheet="1" objects="1" scenarios="1"/>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4</vt:i4>
      </vt:variant>
    </vt:vector>
  </HeadingPairs>
  <TitlesOfParts>
    <vt:vector size="9" baseType="lpstr">
      <vt:lpstr>Einleitung</vt:lpstr>
      <vt:lpstr>Fahrtenrechner</vt:lpstr>
      <vt:lpstr>Homeofficerechner</vt:lpstr>
      <vt:lpstr>Knecht</vt:lpstr>
      <vt:lpstr>Material und Methoden</vt:lpstr>
      <vt:lpstr>Einleitung!Druckbereich</vt:lpstr>
      <vt:lpstr>Fahrtenrechner!Druckbereich</vt:lpstr>
      <vt:lpstr>Homeofficerechner!Druckbereich</vt:lpstr>
      <vt:lpstr>Knecht!Druckbereich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2021-05-27T15:30:40Z</dcterms:modified>
</cp:coreProperties>
</file>